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firstSheet="3" activeTab="3"/>
  </bookViews>
  <sheets>
    <sheet name="Sheet1" sheetId="1" state="hidden" r:id="rId1"/>
    <sheet name="Sheet2" sheetId="2" state="hidden" r:id="rId2"/>
    <sheet name="Sheet3" sheetId="3" state="hidden" r:id="rId3"/>
    <sheet name="categories" sheetId="4" r:id="rId4"/>
    <sheet name="nonprofits" sheetId="5" r:id="rId5"/>
  </sheets>
  <definedNames>
    <definedName name="_xlnm.Print_Area" localSheetId="3">categories!$A$1:$Q$36</definedName>
    <definedName name="_xlnm.Print_Area" localSheetId="4">nonprofits!$A$1:$I$15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4" i="4"/>
  <c r="N23" i="4"/>
  <c r="N36" i="4"/>
  <c r="C36" i="4"/>
  <c r="D36" i="4"/>
  <c r="E36" i="4"/>
  <c r="F36" i="4"/>
  <c r="G36" i="4"/>
  <c r="H36" i="4"/>
  <c r="I36" i="4"/>
  <c r="J36" i="4"/>
  <c r="K36" i="4"/>
  <c r="L36" i="4"/>
  <c r="M36" i="4"/>
  <c r="N34" i="4"/>
  <c r="N33" i="4"/>
  <c r="N32" i="4"/>
  <c r="N31" i="4"/>
  <c r="N30" i="4"/>
  <c r="N29" i="4"/>
  <c r="N28" i="4"/>
  <c r="N27" i="4"/>
  <c r="C20" i="4"/>
  <c r="D20" i="4"/>
  <c r="E20" i="4"/>
  <c r="F20" i="4"/>
  <c r="G20" i="4"/>
  <c r="H20" i="4"/>
  <c r="I20" i="4"/>
  <c r="J20" i="4"/>
  <c r="K20" i="4"/>
  <c r="L20" i="4"/>
  <c r="M20" i="4"/>
  <c r="J15" i="5" l="1"/>
  <c r="I15" i="5"/>
  <c r="H15" i="5" l="1"/>
  <c r="C15" i="5"/>
  <c r="D15" i="5"/>
  <c r="E15" i="5"/>
  <c r="F15" i="5"/>
  <c r="G15" i="5"/>
  <c r="B15" i="5"/>
  <c r="P23" i="4" l="1"/>
  <c r="O23" i="4"/>
  <c r="P28" i="4"/>
  <c r="P29" i="4"/>
  <c r="P30" i="4"/>
  <c r="P31" i="4"/>
  <c r="P32" i="4"/>
  <c r="P33" i="4"/>
  <c r="P34" i="4"/>
  <c r="P27" i="4"/>
  <c r="O33" i="4"/>
  <c r="O28" i="4"/>
  <c r="O29" i="4"/>
  <c r="O30" i="4"/>
  <c r="O31" i="4"/>
  <c r="O32" i="4"/>
  <c r="O34" i="4"/>
  <c r="O27" i="4"/>
  <c r="P17" i="4"/>
  <c r="P13" i="4"/>
  <c r="P5" i="4"/>
  <c r="P6" i="4"/>
  <c r="P7" i="4"/>
  <c r="P8" i="4"/>
  <c r="P9" i="4"/>
  <c r="P10" i="4"/>
  <c r="P11" i="4"/>
  <c r="P12" i="4"/>
  <c r="P14" i="4"/>
  <c r="P15" i="4"/>
  <c r="P16" i="4"/>
  <c r="P18" i="4"/>
  <c r="P4" i="4"/>
  <c r="O13" i="4"/>
  <c r="O17" i="4"/>
  <c r="O5" i="4"/>
  <c r="O6" i="4"/>
  <c r="O7" i="4"/>
  <c r="O8" i="4"/>
  <c r="O9" i="4"/>
  <c r="O10" i="4"/>
  <c r="O11" i="4"/>
  <c r="O12" i="4"/>
  <c r="O14" i="4"/>
  <c r="O15" i="4"/>
  <c r="O16" i="4"/>
  <c r="O18" i="4"/>
  <c r="O4" i="4"/>
  <c r="P20" i="4" l="1"/>
  <c r="P36" i="4"/>
  <c r="O36" i="4"/>
  <c r="O20" i="4"/>
  <c r="L3" i="3" l="1"/>
  <c r="L4" i="3"/>
  <c r="L5" i="3"/>
  <c r="L6" i="3"/>
  <c r="L7" i="3"/>
  <c r="L8" i="3"/>
  <c r="L9" i="3"/>
  <c r="L11" i="3"/>
  <c r="L12" i="3"/>
  <c r="L10" i="3"/>
  <c r="L13" i="3"/>
  <c r="L14" i="3"/>
  <c r="L15" i="3"/>
  <c r="L16" i="3"/>
  <c r="L17" i="3"/>
  <c r="L2" i="3"/>
  <c r="M16" i="3" l="1"/>
  <c r="M10" i="3"/>
  <c r="M3" i="3"/>
  <c r="M4" i="3"/>
  <c r="M5" i="3"/>
  <c r="M6" i="3"/>
  <c r="M7" i="3"/>
  <c r="M8" i="3"/>
  <c r="M9" i="3"/>
  <c r="M11" i="3"/>
  <c r="M12" i="3"/>
  <c r="M13" i="3"/>
  <c r="M14" i="3"/>
  <c r="M15" i="3"/>
  <c r="M17" i="3"/>
  <c r="M2" i="3"/>
  <c r="L13" i="1" l="1"/>
  <c r="L7" i="1"/>
  <c r="L11" i="1"/>
  <c r="L15" i="1"/>
  <c r="L14" i="1"/>
  <c r="L12" i="1"/>
  <c r="L4" i="1"/>
  <c r="L10" i="1"/>
  <c r="L9" i="1"/>
  <c r="L5" i="1"/>
  <c r="L6" i="1"/>
  <c r="L18" i="1"/>
  <c r="L17" i="1"/>
  <c r="L8" i="1"/>
  <c r="L16" i="1"/>
  <c r="L19" i="1"/>
  <c r="K21" i="1" l="1"/>
  <c r="J21" i="1"/>
  <c r="I21" i="1"/>
  <c r="H21" i="1"/>
  <c r="G21" i="1"/>
  <c r="D21" i="1"/>
  <c r="F21" i="1" l="1"/>
  <c r="E21" i="1"/>
  <c r="C21" i="1"/>
</calcChain>
</file>

<file path=xl/sharedStrings.xml><?xml version="1.0" encoding="utf-8"?>
<sst xmlns="http://schemas.openxmlformats.org/spreadsheetml/2006/main" count="96" uniqueCount="43">
  <si>
    <t>DEPARTMENT</t>
  </si>
  <si>
    <t>Superior Court</t>
  </si>
  <si>
    <t>EMA</t>
  </si>
  <si>
    <t>District Attorney</t>
  </si>
  <si>
    <t>Commissioners</t>
  </si>
  <si>
    <t>Treasurer</t>
  </si>
  <si>
    <t>IT Services</t>
  </si>
  <si>
    <t>Courthouse</t>
  </si>
  <si>
    <t>Registry of Deeds</t>
  </si>
  <si>
    <t>Probate</t>
  </si>
  <si>
    <t>Sheriff Dept</t>
  </si>
  <si>
    <t>Communications</t>
  </si>
  <si>
    <t>Debt Service</t>
  </si>
  <si>
    <t>Extension Service</t>
  </si>
  <si>
    <t>Program Grants</t>
  </si>
  <si>
    <t>Dept #</t>
  </si>
  <si>
    <t>TOTAL</t>
  </si>
  <si>
    <t>Insurance</t>
  </si>
  <si>
    <t>Jail</t>
  </si>
  <si>
    <t>Budget Proposal 2010-2018 Final Totals</t>
  </si>
  <si>
    <t>tot</t>
  </si>
  <si>
    <t>TOT</t>
  </si>
  <si>
    <t>AVG</t>
  </si>
  <si>
    <t>Percent Increase or Decrease</t>
  </si>
  <si>
    <t>* started in 2016</t>
  </si>
  <si>
    <t>Amount Increased</t>
  </si>
  <si>
    <t>* started in 2014</t>
  </si>
  <si>
    <t>Childrens Task Force</t>
  </si>
  <si>
    <t>Adult Basic Education</t>
  </si>
  <si>
    <t>Tri-County Mental Health</t>
  </si>
  <si>
    <t>Western Me. Trans.</t>
  </si>
  <si>
    <t>Community Action Program</t>
  </si>
  <si>
    <t>Threshold to Maine</t>
  </si>
  <si>
    <t>Greater Franklin Develop. Corp.</t>
  </si>
  <si>
    <t>Seniors Plus</t>
  </si>
  <si>
    <t>SAVES</t>
  </si>
  <si>
    <t>Andro. Home Care &amp; Hospice</t>
  </si>
  <si>
    <t>Soil &amp; Water</t>
  </si>
  <si>
    <t xml:space="preserve">Franklin County Firemen's </t>
  </si>
  <si>
    <t>GRAND TOTAL</t>
  </si>
  <si>
    <t>History of Funding Program Grants - Franklin County Budget</t>
  </si>
  <si>
    <t>Public Safety Budgeted Amount</t>
  </si>
  <si>
    <t>Franklin County Budget Proposal 2010-2020 Final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</si>
</sst>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44" fontId="0" fillId="0" borderId="1" xfId="0" applyNumberFormat="1" applyBorder="1"/>
    <xf numFmtId="0" fontId="0" fillId="0" borderId="0" xfId="0" applyBorder="1"/>
    <xf numFmtId="165" fontId="0" fillId="0" borderId="0" xfId="1" applyNumberFormat="1" applyFont="1" applyBorder="1"/>
    <xf numFmtId="44" fontId="0" fillId="0" borderId="0" xfId="0" applyNumberFormat="1" applyBorder="1"/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40" fontId="0" fillId="0" borderId="0" xfId="0" applyNumberFormat="1"/>
    <xf numFmtId="40" fontId="0" fillId="0" borderId="0" xfId="0" applyNumberFormat="1" applyAlignment="1">
      <alignment horizontal="center"/>
    </xf>
    <xf numFmtId="40" fontId="5" fillId="0" borderId="0" xfId="0" applyNumberFormat="1" applyFont="1" applyAlignment="1">
      <alignment horizontal="center"/>
    </xf>
    <xf numFmtId="40" fontId="5" fillId="0" borderId="0" xfId="0" applyNumberFormat="1" applyFont="1" applyAlignment="1">
      <alignment horizontal="center" wrapText="1"/>
    </xf>
    <xf numFmtId="40" fontId="1" fillId="0" borderId="0" xfId="0" applyNumberFormat="1" applyFont="1"/>
    <xf numFmtId="10" fontId="5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0" fontId="8" fillId="2" borderId="0" xfId="0" applyNumberFormat="1" applyFont="1" applyFill="1" applyAlignment="1">
      <alignment horizontal="center"/>
    </xf>
    <xf numFmtId="40" fontId="1" fillId="2" borderId="0" xfId="0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9" fillId="0" borderId="0" xfId="0" applyFont="1"/>
    <xf numFmtId="40" fontId="2" fillId="0" borderId="0" xfId="0" applyNumberFormat="1" applyFont="1"/>
    <xf numFmtId="40" fontId="2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2" xfId="0" applyNumberFormat="1" applyFont="1" applyBorder="1" applyAlignment="1">
      <alignment vertical="center"/>
    </xf>
    <xf numFmtId="165" fontId="9" fillId="0" borderId="3" xfId="1" applyNumberFormat="1" applyFont="1" applyBorder="1"/>
    <xf numFmtId="4" fontId="6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5" fontId="6" fillId="0" borderId="3" xfId="1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FBDD1"/>
      <color rgb="FF9983B5"/>
      <color rgb="FFAFC97A"/>
      <color rgb="FFCD7371"/>
      <color rgb="FF729ACA"/>
      <color rgb="FFB65708"/>
      <color rgb="FF276A7C"/>
      <color rgb="FF4D3B62"/>
      <color rgb="FF5F7530"/>
      <color rgb="FF772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Sheet1!$B$4</c:f>
              <c:strCache>
                <c:ptCount val="1"/>
                <c:pt idx="0">
                  <c:v>Jail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Sheet1!$C$4:$K$4</c:f>
              <c:numCache>
                <c:formatCode>"$"#,##0.00</c:formatCode>
                <c:ptCount val="9"/>
                <c:pt idx="0">
                  <c:v>1621201</c:v>
                </c:pt>
                <c:pt idx="1">
                  <c:v>1621201</c:v>
                </c:pt>
                <c:pt idx="2">
                  <c:v>1621201</c:v>
                </c:pt>
                <c:pt idx="3">
                  <c:v>1621201</c:v>
                </c:pt>
                <c:pt idx="4">
                  <c:v>1621201</c:v>
                </c:pt>
                <c:pt idx="5">
                  <c:v>1621201</c:v>
                </c:pt>
                <c:pt idx="6">
                  <c:v>1621201</c:v>
                </c:pt>
                <c:pt idx="7">
                  <c:v>1891048</c:v>
                </c:pt>
                <c:pt idx="8">
                  <c:v>2013310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4D-47E6-B910-22792AA74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51584"/>
        <c:axId val="200453120"/>
      </c:lineChart>
      <c:catAx>
        <c:axId val="2004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53120"/>
        <c:crosses val="autoZero"/>
        <c:auto val="1"/>
        <c:lblAlgn val="ctr"/>
        <c:lblOffset val="100"/>
        <c:noMultiLvlLbl val="0"/>
      </c:catAx>
      <c:valAx>
        <c:axId val="200453120"/>
        <c:scaling>
          <c:orientation val="minMax"/>
          <c:min val="1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51584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Sheet1!$B$14</c:f>
              <c:strCache>
                <c:ptCount val="1"/>
                <c:pt idx="0">
                  <c:v>IT Services</c:v>
                </c:pt>
              </c:strCache>
            </c:strRef>
          </c:tx>
          <c:spPr>
            <a:ln w="28575" cap="rnd">
              <a:solidFill>
                <a:srgbClr val="9983B5">
                  <a:alpha val="94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983B5"/>
              </a:solidFill>
              <a:ln w="9525">
                <a:solidFill>
                  <a:srgbClr val="9983B5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9983B5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Sheet1!$C$14:$K$14</c:f>
              <c:numCache>
                <c:formatCode>"$"#,##0.00</c:formatCode>
                <c:ptCount val="9"/>
                <c:pt idx="6">
                  <c:v>167674</c:v>
                </c:pt>
                <c:pt idx="7">
                  <c:v>204293</c:v>
                </c:pt>
                <c:pt idx="8">
                  <c:v>219805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73-4ADE-9348-E8B00BBC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28256"/>
        <c:axId val="201007872"/>
      </c:lineChart>
      <c:catAx>
        <c:axId val="2009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07872"/>
        <c:crosses val="autoZero"/>
        <c:auto val="1"/>
        <c:lblAlgn val="ctr"/>
        <c:lblOffset val="100"/>
        <c:noMultiLvlLbl val="0"/>
      </c:catAx>
      <c:valAx>
        <c:axId val="20100787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28256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Sheet1!$B$17</c:f>
              <c:strCache>
                <c:ptCount val="1"/>
                <c:pt idx="0">
                  <c:v>Extension Service</c:v>
                </c:pt>
              </c:strCache>
            </c:strRef>
          </c:tx>
          <c:spPr>
            <a:ln w="28575" cap="rnd">
              <a:solidFill>
                <a:srgbClr val="CD7371">
                  <a:alpha val="9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D7371"/>
              </a:solidFill>
              <a:ln w="9525">
                <a:solidFill>
                  <a:srgbClr val="CD737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D7371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Sheet1!$C$17:$K$17</c:f>
              <c:numCache>
                <c:formatCode>"$"#,##0.00</c:formatCode>
                <c:ptCount val="9"/>
                <c:pt idx="0">
                  <c:v>42765</c:v>
                </c:pt>
                <c:pt idx="1">
                  <c:v>42765</c:v>
                </c:pt>
                <c:pt idx="2">
                  <c:v>42765</c:v>
                </c:pt>
                <c:pt idx="3">
                  <c:v>42765</c:v>
                </c:pt>
                <c:pt idx="4">
                  <c:v>42765</c:v>
                </c:pt>
                <c:pt idx="5">
                  <c:v>42765</c:v>
                </c:pt>
                <c:pt idx="6">
                  <c:v>46975</c:v>
                </c:pt>
                <c:pt idx="7">
                  <c:v>51700</c:v>
                </c:pt>
                <c:pt idx="8">
                  <c:v>51435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4F-458F-9205-5E7A1B4F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9120"/>
        <c:axId val="201030656"/>
      </c:lineChart>
      <c:catAx>
        <c:axId val="2010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30656"/>
        <c:crosses val="autoZero"/>
        <c:auto val="1"/>
        <c:lblAlgn val="ctr"/>
        <c:lblOffset val="100"/>
        <c:noMultiLvlLbl val="0"/>
      </c:catAx>
      <c:valAx>
        <c:axId val="201030656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2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Sheet1!$B$11</c:f>
              <c:strCache>
                <c:ptCount val="1"/>
                <c:pt idx="0">
                  <c:v>Commissioners</c:v>
                </c:pt>
              </c:strCache>
            </c:strRef>
          </c:tx>
          <c:spPr>
            <a:ln w="28575" cap="rnd">
              <a:solidFill>
                <a:srgbClr val="772C2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72C2A"/>
              </a:solidFill>
              <a:ln w="9525">
                <a:solidFill>
                  <a:srgbClr val="772C2A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72C2A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Sheet1!$C$11:$K$11</c:f>
              <c:numCache>
                <c:formatCode>"$"#,##0.00</c:formatCode>
                <c:ptCount val="9"/>
                <c:pt idx="0">
                  <c:v>155685</c:v>
                </c:pt>
                <c:pt idx="1">
                  <c:v>173344</c:v>
                </c:pt>
                <c:pt idx="2">
                  <c:v>166957</c:v>
                </c:pt>
                <c:pt idx="3">
                  <c:v>155291</c:v>
                </c:pt>
                <c:pt idx="4">
                  <c:v>148367</c:v>
                </c:pt>
                <c:pt idx="5">
                  <c:v>156089</c:v>
                </c:pt>
                <c:pt idx="6">
                  <c:v>149657</c:v>
                </c:pt>
                <c:pt idx="7">
                  <c:v>166568</c:v>
                </c:pt>
                <c:pt idx="8">
                  <c:v>151715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AF-4C6B-9C3C-B9BA78CB1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72640"/>
        <c:axId val="201074176"/>
      </c:lineChart>
      <c:catAx>
        <c:axId val="2010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74176"/>
        <c:crosses val="autoZero"/>
        <c:auto val="1"/>
        <c:lblAlgn val="ctr"/>
        <c:lblOffset val="100"/>
        <c:noMultiLvlLbl val="0"/>
      </c:catAx>
      <c:valAx>
        <c:axId val="201074176"/>
        <c:scaling>
          <c:orientation val="minMax"/>
          <c:max val="175000"/>
          <c:min val="1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7264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Sheet1!$B$13</c:f>
              <c:strCache>
                <c:ptCount val="1"/>
                <c:pt idx="0">
                  <c:v>EMA</c:v>
                </c:pt>
              </c:strCache>
            </c:strRef>
          </c:tx>
          <c:spPr>
            <a:ln w="28575" cap="rnd">
              <a:solidFill>
                <a:srgbClr val="4D3B6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D3B62"/>
              </a:solidFill>
              <a:ln w="9525">
                <a:solidFill>
                  <a:srgbClr val="4D3B6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4D3B62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Sheet1!$C$13:$K$13</c:f>
              <c:numCache>
                <c:formatCode>"$"#,##0.00</c:formatCode>
                <c:ptCount val="9"/>
                <c:pt idx="0">
                  <c:v>112963</c:v>
                </c:pt>
                <c:pt idx="1">
                  <c:v>121624</c:v>
                </c:pt>
                <c:pt idx="2">
                  <c:v>124381</c:v>
                </c:pt>
                <c:pt idx="3">
                  <c:v>127489</c:v>
                </c:pt>
                <c:pt idx="4">
                  <c:v>128843</c:v>
                </c:pt>
                <c:pt idx="5">
                  <c:v>136206</c:v>
                </c:pt>
                <c:pt idx="6">
                  <c:v>136682</c:v>
                </c:pt>
                <c:pt idx="7">
                  <c:v>140112</c:v>
                </c:pt>
                <c:pt idx="8">
                  <c:v>147768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A1-4B7E-AD5E-AC91D9165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11808"/>
        <c:axId val="201117696"/>
      </c:lineChart>
      <c:catAx>
        <c:axId val="2011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17696"/>
        <c:crosses val="autoZero"/>
        <c:auto val="1"/>
        <c:lblAlgn val="ctr"/>
        <c:lblOffset val="100"/>
        <c:noMultiLvlLbl val="0"/>
      </c:catAx>
      <c:valAx>
        <c:axId val="201117696"/>
        <c:scaling>
          <c:orientation val="minMax"/>
          <c:max val="17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1180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Sheet1!$B$15</c:f>
              <c:strCache>
                <c:ptCount val="1"/>
                <c:pt idx="0">
                  <c:v>Treasurer</c:v>
                </c:pt>
              </c:strCache>
            </c:strRef>
          </c:tx>
          <c:spPr>
            <a:ln w="28575" cap="rnd">
              <a:solidFill>
                <a:srgbClr val="729AC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29ACA"/>
              </a:solidFill>
              <a:ln w="9525">
                <a:solidFill>
                  <a:srgbClr val="729ACA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29ACA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Sheet1!$C$15:$K$15</c:f>
              <c:numCache>
                <c:formatCode>"$"#,##0.00</c:formatCode>
                <c:ptCount val="9"/>
                <c:pt idx="0">
                  <c:v>60595</c:v>
                </c:pt>
                <c:pt idx="1">
                  <c:v>64288</c:v>
                </c:pt>
                <c:pt idx="2">
                  <c:v>76882</c:v>
                </c:pt>
                <c:pt idx="3">
                  <c:v>100481</c:v>
                </c:pt>
                <c:pt idx="4">
                  <c:v>80190</c:v>
                </c:pt>
                <c:pt idx="5">
                  <c:v>93832</c:v>
                </c:pt>
                <c:pt idx="6">
                  <c:v>95282</c:v>
                </c:pt>
                <c:pt idx="7">
                  <c:v>78064</c:v>
                </c:pt>
                <c:pt idx="8">
                  <c:v>85900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F2-435E-ABDD-F574393B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21248"/>
        <c:axId val="201222784"/>
      </c:lineChart>
      <c:catAx>
        <c:axId val="20122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22784"/>
        <c:crosses val="autoZero"/>
        <c:auto val="1"/>
        <c:lblAlgn val="ctr"/>
        <c:lblOffset val="100"/>
        <c:noMultiLvlLbl val="0"/>
      </c:catAx>
      <c:valAx>
        <c:axId val="201222784"/>
        <c:scaling>
          <c:orientation val="minMax"/>
          <c:max val="11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2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Sheet1!$B$6</c:f>
              <c:strCache>
                <c:ptCount val="1"/>
                <c:pt idx="0">
                  <c:v>Communications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Sheet1!$C$6:$K$6</c:f>
              <c:numCache>
                <c:formatCode>"$"#,##0.00</c:formatCode>
                <c:ptCount val="9"/>
                <c:pt idx="0">
                  <c:v>587971</c:v>
                </c:pt>
                <c:pt idx="1">
                  <c:v>609835</c:v>
                </c:pt>
                <c:pt idx="2">
                  <c:v>715350</c:v>
                </c:pt>
                <c:pt idx="3">
                  <c:v>690133</c:v>
                </c:pt>
                <c:pt idx="4">
                  <c:v>802479</c:v>
                </c:pt>
                <c:pt idx="5">
                  <c:v>884120</c:v>
                </c:pt>
                <c:pt idx="6">
                  <c:v>913800</c:v>
                </c:pt>
                <c:pt idx="7">
                  <c:v>927249</c:v>
                </c:pt>
                <c:pt idx="8">
                  <c:v>914694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95-473A-B5E0-5AB85259A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04480"/>
        <c:axId val="201606272"/>
      </c:lineChart>
      <c:catAx>
        <c:axId val="201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06272"/>
        <c:crosses val="autoZero"/>
        <c:auto val="1"/>
        <c:lblAlgn val="ctr"/>
        <c:lblOffset val="100"/>
        <c:noMultiLvlLbl val="0"/>
      </c:catAx>
      <c:valAx>
        <c:axId val="201606272"/>
        <c:scaling>
          <c:orientation val="minMax"/>
          <c:max val="1100000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0448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Sheet1!$B$7</c:f>
              <c:strCache>
                <c:ptCount val="1"/>
                <c:pt idx="0">
                  <c:v>District Attorney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Sheet1!$C$7:$K$7</c:f>
              <c:numCache>
                <c:formatCode>"$"#,##0.00</c:formatCode>
                <c:ptCount val="9"/>
                <c:pt idx="0">
                  <c:v>167158</c:v>
                </c:pt>
                <c:pt idx="1">
                  <c:v>198715</c:v>
                </c:pt>
                <c:pt idx="2">
                  <c:v>242827</c:v>
                </c:pt>
                <c:pt idx="3">
                  <c:v>236231</c:v>
                </c:pt>
                <c:pt idx="4">
                  <c:v>233073</c:v>
                </c:pt>
                <c:pt idx="5">
                  <c:v>252414</c:v>
                </c:pt>
                <c:pt idx="6">
                  <c:v>252138</c:v>
                </c:pt>
                <c:pt idx="7">
                  <c:v>264968</c:v>
                </c:pt>
                <c:pt idx="8">
                  <c:v>274854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D2-43C2-991F-434B1475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27520"/>
        <c:axId val="201629056"/>
      </c:lineChart>
      <c:catAx>
        <c:axId val="20162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29056"/>
        <c:crosses val="autoZero"/>
        <c:auto val="1"/>
        <c:lblAlgn val="ctr"/>
        <c:lblOffset val="100"/>
        <c:noMultiLvlLbl val="0"/>
      </c:catAx>
      <c:valAx>
        <c:axId val="201629056"/>
        <c:scaling>
          <c:orientation val="minMax"/>
          <c:max val="3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2752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All County Budget Items by Year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Sheet1!$B$4</c:f>
              <c:strCache>
                <c:ptCount val="1"/>
                <c:pt idx="0">
                  <c:v>Jail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Sheet1!$C$4:$K$4</c:f>
              <c:numCache>
                <c:formatCode>"$"#,##0.00</c:formatCode>
                <c:ptCount val="9"/>
                <c:pt idx="0">
                  <c:v>1621201</c:v>
                </c:pt>
                <c:pt idx="1">
                  <c:v>1621201</c:v>
                </c:pt>
                <c:pt idx="2">
                  <c:v>1621201</c:v>
                </c:pt>
                <c:pt idx="3">
                  <c:v>1621201</c:v>
                </c:pt>
                <c:pt idx="4">
                  <c:v>1621201</c:v>
                </c:pt>
                <c:pt idx="5">
                  <c:v>1621201</c:v>
                </c:pt>
                <c:pt idx="6">
                  <c:v>1621201</c:v>
                </c:pt>
                <c:pt idx="7">
                  <c:v>1891048</c:v>
                </c:pt>
                <c:pt idx="8">
                  <c:v>2013310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52-48C4-85C2-6DFBED9CB75B}"/>
            </c:ext>
          </c:extLst>
        </c:ser>
        <c:ser>
          <c:idx val="2"/>
          <c:order val="1"/>
          <c:tx>
            <c:strRef>
              <c:f>Sheet1!$B$5</c:f>
              <c:strCache>
                <c:ptCount val="1"/>
                <c:pt idx="0">
                  <c:v>Sheriff Dept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Sheet1!$C$5:$K$5</c:f>
              <c:numCache>
                <c:formatCode>"$"#,##0.00</c:formatCode>
                <c:ptCount val="9"/>
                <c:pt idx="0">
                  <c:v>1354166</c:v>
                </c:pt>
                <c:pt idx="1">
                  <c:v>1425831</c:v>
                </c:pt>
                <c:pt idx="2">
                  <c:v>1421407</c:v>
                </c:pt>
                <c:pt idx="3">
                  <c:v>1479413</c:v>
                </c:pt>
                <c:pt idx="4">
                  <c:v>1550123</c:v>
                </c:pt>
                <c:pt idx="5">
                  <c:v>1552186</c:v>
                </c:pt>
                <c:pt idx="6">
                  <c:v>1531464</c:v>
                </c:pt>
                <c:pt idx="7">
                  <c:v>1582908</c:v>
                </c:pt>
                <c:pt idx="8">
                  <c:v>1622118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52-48C4-85C2-6DFBED9CB75B}"/>
            </c:ext>
          </c:extLst>
        </c:ser>
        <c:ser>
          <c:idx val="3"/>
          <c:order val="2"/>
          <c:tx>
            <c:strRef>
              <c:f>Sheet1!$B$6</c:f>
              <c:strCache>
                <c:ptCount val="1"/>
                <c:pt idx="0">
                  <c:v>Communications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Sheet1!$C$6:$K$6</c:f>
              <c:numCache>
                <c:formatCode>"$"#,##0.00</c:formatCode>
                <c:ptCount val="9"/>
                <c:pt idx="0">
                  <c:v>587971</c:v>
                </c:pt>
                <c:pt idx="1">
                  <c:v>609835</c:v>
                </c:pt>
                <c:pt idx="2">
                  <c:v>715350</c:v>
                </c:pt>
                <c:pt idx="3">
                  <c:v>690133</c:v>
                </c:pt>
                <c:pt idx="4">
                  <c:v>802479</c:v>
                </c:pt>
                <c:pt idx="5">
                  <c:v>884120</c:v>
                </c:pt>
                <c:pt idx="6">
                  <c:v>913800</c:v>
                </c:pt>
                <c:pt idx="7">
                  <c:v>927249</c:v>
                </c:pt>
                <c:pt idx="8">
                  <c:v>914694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52-48C4-85C2-6DFBED9CB75B}"/>
            </c:ext>
          </c:extLst>
        </c:ser>
        <c:ser>
          <c:idx val="4"/>
          <c:order val="3"/>
          <c:tx>
            <c:strRef>
              <c:f>Sheet1!$B$8</c:f>
              <c:strCache>
                <c:ptCount val="1"/>
                <c:pt idx="0">
                  <c:v>Program Grants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Sheet1!$C$8:$K$8</c:f>
              <c:numCache>
                <c:formatCode>"$"#,##0.00</c:formatCode>
                <c:ptCount val="9"/>
                <c:pt idx="0">
                  <c:v>287360</c:v>
                </c:pt>
                <c:pt idx="1">
                  <c:v>274860</c:v>
                </c:pt>
                <c:pt idx="2">
                  <c:v>265517</c:v>
                </c:pt>
                <c:pt idx="3">
                  <c:v>246137</c:v>
                </c:pt>
                <c:pt idx="4">
                  <c:v>251255</c:v>
                </c:pt>
                <c:pt idx="5">
                  <c:v>236637</c:v>
                </c:pt>
                <c:pt idx="6">
                  <c:v>216887</c:v>
                </c:pt>
                <c:pt idx="7">
                  <c:v>171200</c:v>
                </c:pt>
                <c:pt idx="8">
                  <c:v>66200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52-48C4-85C2-6DFBED9CB75B}"/>
            </c:ext>
          </c:extLst>
        </c:ser>
        <c:ser>
          <c:idx val="5"/>
          <c:order val="4"/>
          <c:tx>
            <c:strRef>
              <c:f>Sheet1!$B$7</c:f>
              <c:strCache>
                <c:ptCount val="1"/>
                <c:pt idx="0">
                  <c:v>District Attorney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Sheet1!$C$7:$K$7</c:f>
              <c:numCache>
                <c:formatCode>"$"#,##0.00</c:formatCode>
                <c:ptCount val="9"/>
                <c:pt idx="0">
                  <c:v>167158</c:v>
                </c:pt>
                <c:pt idx="1">
                  <c:v>198715</c:v>
                </c:pt>
                <c:pt idx="2">
                  <c:v>242827</c:v>
                </c:pt>
                <c:pt idx="3">
                  <c:v>236231</c:v>
                </c:pt>
                <c:pt idx="4">
                  <c:v>233073</c:v>
                </c:pt>
                <c:pt idx="5">
                  <c:v>252414</c:v>
                </c:pt>
                <c:pt idx="6">
                  <c:v>252138</c:v>
                </c:pt>
                <c:pt idx="7">
                  <c:v>264968</c:v>
                </c:pt>
                <c:pt idx="8">
                  <c:v>274854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52-48C4-85C2-6DFBED9CB75B}"/>
            </c:ext>
          </c:extLst>
        </c:ser>
        <c:ser>
          <c:idx val="6"/>
          <c:order val="5"/>
          <c:tx>
            <c:strRef>
              <c:f>Sheet1!$B$10</c:f>
              <c:strCache>
                <c:ptCount val="1"/>
                <c:pt idx="0">
                  <c:v>Registry of Deeds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Sheet1!$C$10:$K$10</c:f>
              <c:numCache>
                <c:formatCode>"$"#,##0.00</c:formatCode>
                <c:ptCount val="9"/>
                <c:pt idx="0">
                  <c:v>164237</c:v>
                </c:pt>
                <c:pt idx="1">
                  <c:v>168561</c:v>
                </c:pt>
                <c:pt idx="2">
                  <c:v>176204</c:v>
                </c:pt>
                <c:pt idx="3">
                  <c:v>179732</c:v>
                </c:pt>
                <c:pt idx="4">
                  <c:v>185271</c:v>
                </c:pt>
                <c:pt idx="5">
                  <c:v>201188</c:v>
                </c:pt>
                <c:pt idx="6">
                  <c:v>189323</c:v>
                </c:pt>
                <c:pt idx="7">
                  <c:v>193475</c:v>
                </c:pt>
                <c:pt idx="8">
                  <c:v>201624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C52-48C4-85C2-6DFBED9CB75B}"/>
            </c:ext>
          </c:extLst>
        </c:ser>
        <c:ser>
          <c:idx val="7"/>
          <c:order val="6"/>
          <c:tx>
            <c:strRef>
              <c:f>Sheet1!$B$11</c:f>
              <c:strCache>
                <c:ptCount val="1"/>
                <c:pt idx="0">
                  <c:v>Commissioners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Sheet1!$C$11:$K$11</c:f>
              <c:numCache>
                <c:formatCode>"$"#,##0.00</c:formatCode>
                <c:ptCount val="9"/>
                <c:pt idx="0">
                  <c:v>155685</c:v>
                </c:pt>
                <c:pt idx="1">
                  <c:v>173344</c:v>
                </c:pt>
                <c:pt idx="2">
                  <c:v>166957</c:v>
                </c:pt>
                <c:pt idx="3">
                  <c:v>155291</c:v>
                </c:pt>
                <c:pt idx="4">
                  <c:v>148367</c:v>
                </c:pt>
                <c:pt idx="5">
                  <c:v>156089</c:v>
                </c:pt>
                <c:pt idx="6">
                  <c:v>149657</c:v>
                </c:pt>
                <c:pt idx="7">
                  <c:v>166568</c:v>
                </c:pt>
                <c:pt idx="8">
                  <c:v>151715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52-48C4-85C2-6DFBED9CB75B}"/>
            </c:ext>
          </c:extLst>
        </c:ser>
        <c:ser>
          <c:idx val="8"/>
          <c:order val="7"/>
          <c:tx>
            <c:strRef>
              <c:f>Sheet1!$B$9</c:f>
              <c:strCache>
                <c:ptCount val="1"/>
                <c:pt idx="0">
                  <c:v>Probate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Sheet1!$C$9:$K$9</c:f>
              <c:numCache>
                <c:formatCode>"$"#,##0.00</c:formatCode>
                <c:ptCount val="9"/>
                <c:pt idx="0">
                  <c:v>152387</c:v>
                </c:pt>
                <c:pt idx="1">
                  <c:v>164801</c:v>
                </c:pt>
                <c:pt idx="2">
                  <c:v>198265</c:v>
                </c:pt>
                <c:pt idx="3">
                  <c:v>184978</c:v>
                </c:pt>
                <c:pt idx="4">
                  <c:v>189109</c:v>
                </c:pt>
                <c:pt idx="5">
                  <c:v>203593</c:v>
                </c:pt>
                <c:pt idx="6">
                  <c:v>199289</c:v>
                </c:pt>
                <c:pt idx="7">
                  <c:v>201504</c:v>
                </c:pt>
                <c:pt idx="8">
                  <c:v>209868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C52-48C4-85C2-6DFBED9CB75B}"/>
            </c:ext>
          </c:extLst>
        </c:ser>
        <c:ser>
          <c:idx val="9"/>
          <c:order val="8"/>
          <c:tx>
            <c:strRef>
              <c:f>Sheet1!$B$13</c:f>
              <c:strCache>
                <c:ptCount val="1"/>
                <c:pt idx="0">
                  <c:v>EMA</c:v>
                </c:pt>
              </c:strCache>
            </c:strRef>
          </c:tx>
          <c:spPr>
            <a:ln w="28575" cap="rnd">
              <a:solidFill>
                <a:srgbClr val="4D3B62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Sheet1!$C$13:$K$13</c:f>
              <c:numCache>
                <c:formatCode>"$"#,##0.00</c:formatCode>
                <c:ptCount val="9"/>
                <c:pt idx="0">
                  <c:v>112963</c:v>
                </c:pt>
                <c:pt idx="1">
                  <c:v>121624</c:v>
                </c:pt>
                <c:pt idx="2">
                  <c:v>124381</c:v>
                </c:pt>
                <c:pt idx="3">
                  <c:v>127489</c:v>
                </c:pt>
                <c:pt idx="4">
                  <c:v>128843</c:v>
                </c:pt>
                <c:pt idx="5">
                  <c:v>136206</c:v>
                </c:pt>
                <c:pt idx="6">
                  <c:v>136682</c:v>
                </c:pt>
                <c:pt idx="7">
                  <c:v>140112</c:v>
                </c:pt>
                <c:pt idx="8">
                  <c:v>147768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52-48C4-85C2-6DFBED9CB75B}"/>
            </c:ext>
          </c:extLst>
        </c:ser>
        <c:ser>
          <c:idx val="10"/>
          <c:order val="9"/>
          <c:tx>
            <c:strRef>
              <c:f>Sheet1!$B$12</c:f>
              <c:strCache>
                <c:ptCount val="1"/>
                <c:pt idx="0">
                  <c:v>Courthouse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Sheet1!$C$12:$K$12</c:f>
              <c:numCache>
                <c:formatCode>"$"#,##0.00</c:formatCode>
                <c:ptCount val="9"/>
                <c:pt idx="0">
                  <c:v>105128</c:v>
                </c:pt>
                <c:pt idx="1">
                  <c:v>119193</c:v>
                </c:pt>
                <c:pt idx="2">
                  <c:v>136544</c:v>
                </c:pt>
                <c:pt idx="3">
                  <c:v>118487</c:v>
                </c:pt>
                <c:pt idx="4">
                  <c:v>165004</c:v>
                </c:pt>
                <c:pt idx="5">
                  <c:v>147360</c:v>
                </c:pt>
                <c:pt idx="6">
                  <c:v>135181</c:v>
                </c:pt>
                <c:pt idx="7">
                  <c:v>136735</c:v>
                </c:pt>
                <c:pt idx="8">
                  <c:v>156169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C52-48C4-85C2-6DFBED9CB75B}"/>
            </c:ext>
          </c:extLst>
        </c:ser>
        <c:ser>
          <c:idx val="11"/>
          <c:order val="10"/>
          <c:tx>
            <c:strRef>
              <c:f>Sheet1!$B$16</c:f>
              <c:strCache>
                <c:ptCount val="1"/>
                <c:pt idx="0">
                  <c:v>Insurance</c:v>
                </c:pt>
              </c:strCache>
            </c:strRef>
          </c:tx>
          <c:spPr>
            <a:ln w="28575" cap="rnd">
              <a:solidFill>
                <a:srgbClr val="B65708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Sheet1!$C$16:$K$16</c:f>
              <c:numCache>
                <c:formatCode>"$"#,##0.00</c:formatCode>
                <c:ptCount val="9"/>
                <c:pt idx="0">
                  <c:v>85223</c:v>
                </c:pt>
                <c:pt idx="1">
                  <c:v>55370</c:v>
                </c:pt>
                <c:pt idx="2">
                  <c:v>47769</c:v>
                </c:pt>
                <c:pt idx="3">
                  <c:v>52200</c:v>
                </c:pt>
                <c:pt idx="4">
                  <c:v>64200</c:v>
                </c:pt>
                <c:pt idx="5">
                  <c:v>68650</c:v>
                </c:pt>
                <c:pt idx="6">
                  <c:v>74182</c:v>
                </c:pt>
                <c:pt idx="7">
                  <c:v>43200</c:v>
                </c:pt>
                <c:pt idx="8">
                  <c:v>47200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C52-48C4-85C2-6DFBED9CB75B}"/>
            </c:ext>
          </c:extLst>
        </c:ser>
        <c:ser>
          <c:idx val="12"/>
          <c:order val="11"/>
          <c:tx>
            <c:strRef>
              <c:f>Sheet1!$B$15</c:f>
              <c:strCache>
                <c:ptCount val="1"/>
                <c:pt idx="0">
                  <c:v>Treasurer</c:v>
                </c:pt>
              </c:strCache>
            </c:strRef>
          </c:tx>
          <c:spPr>
            <a:ln w="28575" cap="rnd">
              <a:solidFill>
                <a:srgbClr val="729ACA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Sheet1!$C$15:$K$15</c:f>
              <c:numCache>
                <c:formatCode>"$"#,##0.00</c:formatCode>
                <c:ptCount val="9"/>
                <c:pt idx="0">
                  <c:v>60595</c:v>
                </c:pt>
                <c:pt idx="1">
                  <c:v>64288</c:v>
                </c:pt>
                <c:pt idx="2">
                  <c:v>76882</c:v>
                </c:pt>
                <c:pt idx="3">
                  <c:v>100481</c:v>
                </c:pt>
                <c:pt idx="4">
                  <c:v>80190</c:v>
                </c:pt>
                <c:pt idx="5">
                  <c:v>93832</c:v>
                </c:pt>
                <c:pt idx="6">
                  <c:v>95282</c:v>
                </c:pt>
                <c:pt idx="7">
                  <c:v>78064</c:v>
                </c:pt>
                <c:pt idx="8">
                  <c:v>85900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C52-48C4-85C2-6DFBED9CB75B}"/>
            </c:ext>
          </c:extLst>
        </c:ser>
        <c:ser>
          <c:idx val="13"/>
          <c:order val="12"/>
          <c:tx>
            <c:strRef>
              <c:f>Sheet1!$B$17</c:f>
              <c:strCache>
                <c:ptCount val="1"/>
                <c:pt idx="0">
                  <c:v>Extension Service</c:v>
                </c:pt>
              </c:strCache>
            </c:strRef>
          </c:tx>
          <c:spPr>
            <a:ln w="28575" cap="rnd">
              <a:solidFill>
                <a:srgbClr val="CD7371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Sheet1!$C$17:$K$17</c:f>
              <c:numCache>
                <c:formatCode>"$"#,##0.00</c:formatCode>
                <c:ptCount val="9"/>
                <c:pt idx="0">
                  <c:v>42765</c:v>
                </c:pt>
                <c:pt idx="1">
                  <c:v>42765</c:v>
                </c:pt>
                <c:pt idx="2">
                  <c:v>42765</c:v>
                </c:pt>
                <c:pt idx="3">
                  <c:v>42765</c:v>
                </c:pt>
                <c:pt idx="4">
                  <c:v>42765</c:v>
                </c:pt>
                <c:pt idx="5">
                  <c:v>42765</c:v>
                </c:pt>
                <c:pt idx="6">
                  <c:v>46975</c:v>
                </c:pt>
                <c:pt idx="7">
                  <c:v>51700</c:v>
                </c:pt>
                <c:pt idx="8">
                  <c:v>51435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C52-48C4-85C2-6DFBED9CB75B}"/>
            </c:ext>
          </c:extLst>
        </c:ser>
        <c:ser>
          <c:idx val="14"/>
          <c:order val="13"/>
          <c:tx>
            <c:strRef>
              <c:f>Sheet1!$B$19</c:f>
              <c:strCache>
                <c:ptCount val="1"/>
                <c:pt idx="0">
                  <c:v>Superior Court</c:v>
                </c:pt>
              </c:strCache>
            </c:strRef>
          </c:tx>
          <c:spPr>
            <a:ln w="28575" cap="rnd">
              <a:solidFill>
                <a:srgbClr val="AFC97A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Sheet1!$C$19:$K$19</c:f>
              <c:numCache>
                <c:formatCode>"$"#,##0.00</c:formatCode>
                <c:ptCount val="9"/>
                <c:pt idx="0">
                  <c:v>4500</c:v>
                </c:pt>
                <c:pt idx="1">
                  <c:v>3250</c:v>
                </c:pt>
                <c:pt idx="2">
                  <c:v>3250</c:v>
                </c:pt>
                <c:pt idx="3">
                  <c:v>4000</c:v>
                </c:pt>
                <c:pt idx="4">
                  <c:v>5000</c:v>
                </c:pt>
                <c:pt idx="5">
                  <c:v>5000</c:v>
                </c:pt>
                <c:pt idx="6">
                  <c:v>1500</c:v>
                </c:pt>
                <c:pt idx="7">
                  <c:v>3000</c:v>
                </c:pt>
                <c:pt idx="8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C52-48C4-85C2-6DFBED9CB75B}"/>
            </c:ext>
          </c:extLst>
        </c:ser>
        <c:ser>
          <c:idx val="15"/>
          <c:order val="14"/>
          <c:tx>
            <c:strRef>
              <c:f>Sheet1!$B$14</c:f>
              <c:strCache>
                <c:ptCount val="1"/>
                <c:pt idx="0">
                  <c:v>IT Services</c:v>
                </c:pt>
              </c:strCache>
            </c:strRef>
          </c:tx>
          <c:spPr>
            <a:ln w="28575" cap="rnd">
              <a:solidFill>
                <a:srgbClr val="9983B5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Sheet1!$C$14:$K$14</c:f>
              <c:numCache>
                <c:formatCode>"$"#,##0.00</c:formatCode>
                <c:ptCount val="9"/>
                <c:pt idx="6">
                  <c:v>167674</c:v>
                </c:pt>
                <c:pt idx="7">
                  <c:v>204293</c:v>
                </c:pt>
                <c:pt idx="8">
                  <c:v>219805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C52-48C4-85C2-6DFBED9CB75B}"/>
            </c:ext>
          </c:extLst>
        </c:ser>
        <c:ser>
          <c:idx val="16"/>
          <c:order val="15"/>
          <c:tx>
            <c:strRef>
              <c:f>Sheet1!$B$18</c:f>
              <c:strCache>
                <c:ptCount val="1"/>
                <c:pt idx="0">
                  <c:v>Debt Service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Sheet1!$C$18:$K$18</c:f>
              <c:numCache>
                <c:formatCode>"$"#,##0.00</c:formatCode>
                <c:ptCount val="9"/>
                <c:pt idx="3">
                  <c:v>60000</c:v>
                </c:pt>
                <c:pt idx="4">
                  <c:v>50008</c:v>
                </c:pt>
                <c:pt idx="5">
                  <c:v>50008</c:v>
                </c:pt>
                <c:pt idx="6">
                  <c:v>50008</c:v>
                </c:pt>
                <c:pt idx="7">
                  <c:v>50008</c:v>
                </c:pt>
                <c:pt idx="8">
                  <c:v>50008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C52-48C4-85C2-6DFBED9CB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99392"/>
        <c:axId val="199917568"/>
      </c:lineChart>
      <c:catAx>
        <c:axId val="1998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17568"/>
        <c:crosses val="autoZero"/>
        <c:auto val="1"/>
        <c:lblAlgn val="ctr"/>
        <c:lblOffset val="100"/>
        <c:noMultiLvlLbl val="0"/>
      </c:catAx>
      <c:valAx>
        <c:axId val="199917568"/>
        <c:scaling>
          <c:orientation val="minMax"/>
          <c:max val="2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9939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73140857392825E-2"/>
          <c:y val="0.90476127984001997"/>
          <c:w val="0.91691218285214349"/>
          <c:h val="8.7302212223472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Line</a:t>
            </a:r>
            <a:r>
              <a:rPr lang="en-US" b="1" baseline="0">
                <a:solidFill>
                  <a:sysClr val="windowText" lastClr="000000"/>
                </a:solidFill>
              </a:rPr>
              <a:t> Items Averaging Above $500,000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Sheet3!$B$2</c:f>
              <c:strCache>
                <c:ptCount val="1"/>
                <c:pt idx="0">
                  <c:v>Jail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D6-4B68-9B12-6216AAD2F1F7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6-4B68-9B12-6216AAD2F1F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6-4B68-9B12-6216AAD2F1F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D6-4B68-9B12-6216AAD2F1F7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D6-4B68-9B12-6216AAD2F1F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D6-4B68-9B12-6216AAD2F1F7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D6-4B68-9B12-6216AAD2F1F7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D6-4B68-9B12-6216AAD2F1F7}"/>
                </c:ext>
              </c:extLst>
            </c:dLbl>
            <c:dLbl>
              <c:idx val="8"/>
              <c:layout>
                <c:manualLayout>
                  <c:x val="5.5268445610965299E-2"/>
                  <c:y val="-2.179571303587051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CD6-4B68-9B12-6216AAD2F1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Sheet3!$C$2:$K$2</c:f>
              <c:numCache>
                <c:formatCode>_("$"* #,##0_);_("$"* \(#,##0\);_("$"* "-"??_);_(@_)</c:formatCode>
                <c:ptCount val="9"/>
                <c:pt idx="0">
                  <c:v>1621201</c:v>
                </c:pt>
                <c:pt idx="1">
                  <c:v>1621201</c:v>
                </c:pt>
                <c:pt idx="2">
                  <c:v>1621201</c:v>
                </c:pt>
                <c:pt idx="3">
                  <c:v>1621201</c:v>
                </c:pt>
                <c:pt idx="4">
                  <c:v>1621201</c:v>
                </c:pt>
                <c:pt idx="5">
                  <c:v>1621201</c:v>
                </c:pt>
                <c:pt idx="6">
                  <c:v>1621201</c:v>
                </c:pt>
                <c:pt idx="7">
                  <c:v>1891048</c:v>
                </c:pt>
                <c:pt idx="8">
                  <c:v>2013310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CD6-4B68-9B12-6216AAD2F1F7}"/>
            </c:ext>
          </c:extLst>
        </c:ser>
        <c:ser>
          <c:idx val="2"/>
          <c:order val="1"/>
          <c:tx>
            <c:strRef>
              <c:f>Sheet3!$B$3</c:f>
              <c:strCache>
                <c:ptCount val="1"/>
                <c:pt idx="0">
                  <c:v>Sheriff Dept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D6-4B68-9B12-6216AAD2F1F7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D6-4B68-9B12-6216AAD2F1F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D6-4B68-9B12-6216AAD2F1F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D6-4B68-9B12-6216AAD2F1F7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D6-4B68-9B12-6216AAD2F1F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D6-4B68-9B12-6216AAD2F1F7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D6-4B68-9B12-6216AAD2F1F7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D6-4B68-9B12-6216AAD2F1F7}"/>
                </c:ext>
              </c:extLst>
            </c:dLbl>
            <c:dLbl>
              <c:idx val="8"/>
              <c:layout>
                <c:manualLayout>
                  <c:x val="2.430562846310878E-2"/>
                  <c:y val="4.957349081364822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CD6-4B68-9B12-6216AAD2F1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Sheet3!$C$3:$K$3</c:f>
              <c:numCache>
                <c:formatCode>_("$"* #,##0_);_("$"* \(#,##0\);_("$"* "-"??_);_(@_)</c:formatCode>
                <c:ptCount val="9"/>
                <c:pt idx="0">
                  <c:v>1354166</c:v>
                </c:pt>
                <c:pt idx="1">
                  <c:v>1425831</c:v>
                </c:pt>
                <c:pt idx="2">
                  <c:v>1421407</c:v>
                </c:pt>
                <c:pt idx="3">
                  <c:v>1479413</c:v>
                </c:pt>
                <c:pt idx="4">
                  <c:v>1550123</c:v>
                </c:pt>
                <c:pt idx="5">
                  <c:v>1552186</c:v>
                </c:pt>
                <c:pt idx="6">
                  <c:v>1531464</c:v>
                </c:pt>
                <c:pt idx="7">
                  <c:v>1582908</c:v>
                </c:pt>
                <c:pt idx="8">
                  <c:v>1622118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CD6-4B68-9B12-6216AAD2F1F7}"/>
            </c:ext>
          </c:extLst>
        </c:ser>
        <c:ser>
          <c:idx val="0"/>
          <c:order val="2"/>
          <c:tx>
            <c:strRef>
              <c:f>Sheet3!$B$4</c:f>
              <c:strCache>
                <c:ptCount val="1"/>
                <c:pt idx="0">
                  <c:v>Communications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CD6-4B68-9B12-6216AAD2F1F7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CD6-4B68-9B12-6216AAD2F1F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CD6-4B68-9B12-6216AAD2F1F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CD6-4B68-9B12-6216AAD2F1F7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CD6-4B68-9B12-6216AAD2F1F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CD6-4B68-9B12-6216AAD2F1F7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CD6-4B68-9B12-6216AAD2F1F7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CD6-4B68-9B12-6216AAD2F1F7}"/>
                </c:ext>
              </c:extLst>
            </c:dLbl>
            <c:dLbl>
              <c:idx val="8"/>
              <c:layout>
                <c:manualLayout>
                  <c:x val="-6.9451735199766698E-4"/>
                  <c:y val="-8.327365329333841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464683581219014"/>
                      <c:h val="9.90873015873015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0-FCD6-4B68-9B12-6216AAD2F1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Sheet3!$C$4:$K$4</c:f>
              <c:numCache>
                <c:formatCode>_("$"* #,##0_);_("$"* \(#,##0\);_("$"* "-"??_);_(@_)</c:formatCode>
                <c:ptCount val="9"/>
                <c:pt idx="0">
                  <c:v>587971</c:v>
                </c:pt>
                <c:pt idx="1">
                  <c:v>609835</c:v>
                </c:pt>
                <c:pt idx="2">
                  <c:v>715350</c:v>
                </c:pt>
                <c:pt idx="3">
                  <c:v>690133</c:v>
                </c:pt>
                <c:pt idx="4">
                  <c:v>802479</c:v>
                </c:pt>
                <c:pt idx="5">
                  <c:v>884120</c:v>
                </c:pt>
                <c:pt idx="6">
                  <c:v>913800</c:v>
                </c:pt>
                <c:pt idx="7">
                  <c:v>927249</c:v>
                </c:pt>
                <c:pt idx="8">
                  <c:v>914694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CD6-4B68-9B12-6216AAD2F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09600"/>
        <c:axId val="200011136"/>
      </c:lineChart>
      <c:catAx>
        <c:axId val="2000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011136"/>
        <c:crosses val="autoZero"/>
        <c:auto val="1"/>
        <c:lblAlgn val="ctr"/>
        <c:lblOffset val="100"/>
        <c:noMultiLvlLbl val="0"/>
      </c:catAx>
      <c:valAx>
        <c:axId val="200011136"/>
        <c:scaling>
          <c:orientation val="minMax"/>
          <c:max val="2250000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009600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Line</a:t>
            </a:r>
            <a:r>
              <a:rPr lang="en-US" b="1" baseline="0">
                <a:solidFill>
                  <a:sysClr val="windowText" lastClr="000000"/>
                </a:solidFill>
              </a:rPr>
              <a:t> Items Averaging Between $100,000- $200,000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Sheet3!$B$7</c:f>
              <c:strCache>
                <c:ptCount val="1"/>
                <c:pt idx="0">
                  <c:v>Probate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FF-4664-9D34-4362F29C4F3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FF-4664-9D34-4362F29C4F3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FF-4664-9D34-4362F29C4F34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FF-4664-9D34-4362F29C4F3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FF-4664-9D34-4362F29C4F34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FF-4664-9D34-4362F29C4F34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FF-4664-9D34-4362F29C4F34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FF-4664-9D34-4362F29C4F34}"/>
                </c:ext>
              </c:extLst>
            </c:dLbl>
            <c:dLbl>
              <c:idx val="8"/>
              <c:layout>
                <c:manualLayout>
                  <c:x val="-0.78975196850393714"/>
                  <c:y val="0.390298556430446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FF-4664-9D34-4362F29C4F34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2">
                    <a:alpha val="5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Sheet3!$C$7:$K$7</c:f>
              <c:numCache>
                <c:formatCode>_("$"* #,##0_);_("$"* \(#,##0\);_("$"* "-"??_);_(@_)</c:formatCode>
                <c:ptCount val="9"/>
                <c:pt idx="0">
                  <c:v>152387</c:v>
                </c:pt>
                <c:pt idx="1">
                  <c:v>164801</c:v>
                </c:pt>
                <c:pt idx="2">
                  <c:v>198265</c:v>
                </c:pt>
                <c:pt idx="3">
                  <c:v>184978</c:v>
                </c:pt>
                <c:pt idx="4">
                  <c:v>189109</c:v>
                </c:pt>
                <c:pt idx="5">
                  <c:v>203593</c:v>
                </c:pt>
                <c:pt idx="6">
                  <c:v>199289</c:v>
                </c:pt>
                <c:pt idx="7">
                  <c:v>201504</c:v>
                </c:pt>
                <c:pt idx="8">
                  <c:v>209868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7FF-4664-9D34-4362F29C4F34}"/>
            </c:ext>
          </c:extLst>
        </c:ser>
        <c:ser>
          <c:idx val="2"/>
          <c:order val="1"/>
          <c:tx>
            <c:strRef>
              <c:f>Sheet3!$B$8</c:f>
              <c:strCache>
                <c:ptCount val="1"/>
                <c:pt idx="0">
                  <c:v>Registry of Deeds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FF-4664-9D34-4362F29C4F3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FF-4664-9D34-4362F29C4F3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FF-4664-9D34-4362F29C4F34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FF-4664-9D34-4362F29C4F3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FF-4664-9D34-4362F29C4F34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FF-4664-9D34-4362F29C4F34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FF-4664-9D34-4362F29C4F34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FF-4664-9D34-4362F29C4F34}"/>
                </c:ext>
              </c:extLst>
            </c:dLbl>
            <c:dLbl>
              <c:idx val="8"/>
              <c:layout>
                <c:manualLayout>
                  <c:x val="-1.1628390201224846E-2"/>
                  <c:y val="6.52985564304461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7FF-4664-9D34-4362F29C4F34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3">
                    <a:alpha val="5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Sheet3!$C$8:$K$8</c:f>
              <c:numCache>
                <c:formatCode>_("$"* #,##0_);_("$"* \(#,##0\);_("$"* "-"??_);_(@_)</c:formatCode>
                <c:ptCount val="9"/>
                <c:pt idx="0">
                  <c:v>164237</c:v>
                </c:pt>
                <c:pt idx="1">
                  <c:v>168561</c:v>
                </c:pt>
                <c:pt idx="2">
                  <c:v>176204</c:v>
                </c:pt>
                <c:pt idx="3">
                  <c:v>179732</c:v>
                </c:pt>
                <c:pt idx="4">
                  <c:v>185271</c:v>
                </c:pt>
                <c:pt idx="5">
                  <c:v>201188</c:v>
                </c:pt>
                <c:pt idx="6">
                  <c:v>189323</c:v>
                </c:pt>
                <c:pt idx="7">
                  <c:v>193475</c:v>
                </c:pt>
                <c:pt idx="8">
                  <c:v>201624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7FF-4664-9D34-4362F29C4F34}"/>
            </c:ext>
          </c:extLst>
        </c:ser>
        <c:ser>
          <c:idx val="0"/>
          <c:order val="2"/>
          <c:tx>
            <c:strRef>
              <c:f>Sheet3!$B$9</c:f>
              <c:strCache>
                <c:ptCount val="1"/>
                <c:pt idx="0">
                  <c:v>Commissioners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FF-4664-9D34-4362F29C4F3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7FF-4664-9D34-4362F29C4F3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7FF-4664-9D34-4362F29C4F34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7FF-4664-9D34-4362F29C4F3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7FF-4664-9D34-4362F29C4F34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7FF-4664-9D34-4362F29C4F34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7FF-4664-9D34-4362F29C4F34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7FF-4664-9D34-4362F29C4F34}"/>
                </c:ext>
              </c:extLst>
            </c:dLbl>
            <c:dLbl>
              <c:idx val="8"/>
              <c:layout>
                <c:manualLayout>
                  <c:x val="-1.3793103448275989E-2"/>
                  <c:y val="-0.10926574803149611"/>
                </c:manualLayout>
              </c:layout>
              <c:spPr>
                <a:noFill/>
                <a:ln>
                  <a:noFill/>
                </a:ln>
                <a:effectLst>
                  <a:outerShdw blurRad="63500" sx="120000" sy="120000" algn="ctr" rotWithShape="0">
                    <a:schemeClr val="accent6">
                      <a:alpha val="5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464689960629919"/>
                      <c:h val="4.90872703412073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67FF-4664-9D34-4362F29C4F34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6"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Sheet3!$C$9:$K$9</c:f>
              <c:numCache>
                <c:formatCode>_("$"* #,##0_);_("$"* \(#,##0\);_("$"* "-"??_);_(@_)</c:formatCode>
                <c:ptCount val="9"/>
                <c:pt idx="0">
                  <c:v>155685</c:v>
                </c:pt>
                <c:pt idx="1">
                  <c:v>173344</c:v>
                </c:pt>
                <c:pt idx="2">
                  <c:v>166957</c:v>
                </c:pt>
                <c:pt idx="3">
                  <c:v>155291</c:v>
                </c:pt>
                <c:pt idx="4">
                  <c:v>148367</c:v>
                </c:pt>
                <c:pt idx="5">
                  <c:v>156089</c:v>
                </c:pt>
                <c:pt idx="6">
                  <c:v>149657</c:v>
                </c:pt>
                <c:pt idx="7">
                  <c:v>166568</c:v>
                </c:pt>
                <c:pt idx="8">
                  <c:v>151715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7FF-4664-9D34-4362F29C4F34}"/>
            </c:ext>
          </c:extLst>
        </c:ser>
        <c:ser>
          <c:idx val="3"/>
          <c:order val="3"/>
          <c:tx>
            <c:strRef>
              <c:f>Sheet3!$B$10</c:f>
              <c:strCache>
                <c:ptCount val="1"/>
                <c:pt idx="0">
                  <c:v>IT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7FF-4664-9D34-4362F29C4F3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7FF-4664-9D34-4362F29C4F3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7FF-4664-9D34-4362F29C4F34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7FF-4664-9D34-4362F29C4F3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7FF-4664-9D34-4362F29C4F34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7FF-4664-9D34-4362F29C4F34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67FF-4664-9D34-4362F29C4F34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67FF-4664-9D34-4362F29C4F34}"/>
                </c:ext>
              </c:extLst>
            </c:dLbl>
            <c:dLbl>
              <c:idx val="8"/>
              <c:layout>
                <c:manualLayout>
                  <c:x val="-8.6488817804024495E-2"/>
                  <c:y val="-9.701443569553882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67FF-4664-9D34-4362F29C4F34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4">
                    <a:alpha val="5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Sheet3!$C$10:$K$10</c:f>
              <c:numCache>
                <c:formatCode>_("$"* #,##0_);_("$"* \(#,##0\);_("$"* "-"??_);_(@_)</c:formatCode>
                <c:ptCount val="9"/>
                <c:pt idx="6">
                  <c:v>167674</c:v>
                </c:pt>
                <c:pt idx="7">
                  <c:v>204293</c:v>
                </c:pt>
                <c:pt idx="8">
                  <c:v>219805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7FF-4664-9D34-4362F29C4F34}"/>
            </c:ext>
          </c:extLst>
        </c:ser>
        <c:ser>
          <c:idx val="4"/>
          <c:order val="4"/>
          <c:tx>
            <c:strRef>
              <c:f>Sheet3!$B$11</c:f>
              <c:strCache>
                <c:ptCount val="1"/>
                <c:pt idx="0">
                  <c:v>Courthouse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7FF-4664-9D34-4362F29C4F3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7FF-4664-9D34-4362F29C4F3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7FF-4664-9D34-4362F29C4F34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7FF-4664-9D34-4362F29C4F3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7FF-4664-9D34-4362F29C4F34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7FF-4664-9D34-4362F29C4F34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7FF-4664-9D34-4362F29C4F34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67FF-4664-9D34-4362F29C4F34}"/>
                </c:ext>
              </c:extLst>
            </c:dLbl>
            <c:dLbl>
              <c:idx val="8"/>
              <c:layout>
                <c:manualLayout>
                  <c:x val="-0.7206388068678915"/>
                  <c:y val="0.3125207786526684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67FF-4664-9D34-4362F29C4F34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5">
                    <a:alpha val="5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Sheet3!$C$11:$K$11</c:f>
              <c:numCache>
                <c:formatCode>_("$"* #,##0_);_("$"* \(#,##0\);_("$"* "-"??_);_(@_)</c:formatCode>
                <c:ptCount val="9"/>
                <c:pt idx="0">
                  <c:v>105128</c:v>
                </c:pt>
                <c:pt idx="1">
                  <c:v>119193</c:v>
                </c:pt>
                <c:pt idx="2">
                  <c:v>136544</c:v>
                </c:pt>
                <c:pt idx="3">
                  <c:v>118487</c:v>
                </c:pt>
                <c:pt idx="4">
                  <c:v>165004</c:v>
                </c:pt>
                <c:pt idx="5">
                  <c:v>147360</c:v>
                </c:pt>
                <c:pt idx="6">
                  <c:v>135181</c:v>
                </c:pt>
                <c:pt idx="7">
                  <c:v>136735</c:v>
                </c:pt>
                <c:pt idx="8">
                  <c:v>156169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7FF-4664-9D34-4362F29C4F34}"/>
            </c:ext>
          </c:extLst>
        </c:ser>
        <c:ser>
          <c:idx val="5"/>
          <c:order val="5"/>
          <c:tx>
            <c:strRef>
              <c:f>Sheet3!$B$12</c:f>
              <c:strCache>
                <c:ptCount val="1"/>
                <c:pt idx="0">
                  <c:v>EMA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440972222222224E-2"/>
                  <c:y val="-4.75069991251094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11-4439-B163-0C206367A3A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11-4439-B163-0C206367A3A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11-4439-B163-0C206367A3A4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11-4439-B163-0C206367A3A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11-4439-B163-0C206367A3A4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11-4439-B163-0C206367A3A4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7FF-4664-9D34-4362F29C4F34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7FF-4664-9D34-4362F29C4F34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7FF-4664-9D34-4362F29C4F34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1"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Sheet3!$C$12:$K$12</c:f>
              <c:numCache>
                <c:formatCode>_("$"* #,##0_);_("$"* \(#,##0\);_("$"* "-"??_);_(@_)</c:formatCode>
                <c:ptCount val="9"/>
                <c:pt idx="0">
                  <c:v>112963</c:v>
                </c:pt>
                <c:pt idx="1">
                  <c:v>121624</c:v>
                </c:pt>
                <c:pt idx="2">
                  <c:v>124381</c:v>
                </c:pt>
                <c:pt idx="3">
                  <c:v>127489</c:v>
                </c:pt>
                <c:pt idx="4">
                  <c:v>128843</c:v>
                </c:pt>
                <c:pt idx="5">
                  <c:v>136206</c:v>
                </c:pt>
                <c:pt idx="6">
                  <c:v>136682</c:v>
                </c:pt>
                <c:pt idx="7">
                  <c:v>140112</c:v>
                </c:pt>
                <c:pt idx="8">
                  <c:v>147768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67FF-4664-9D34-4362F29C4F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78368"/>
        <c:axId val="201579904"/>
      </c:lineChart>
      <c:catAx>
        <c:axId val="2015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579904"/>
        <c:crosses val="autoZero"/>
        <c:auto val="1"/>
        <c:lblAlgn val="ctr"/>
        <c:lblOffset val="100"/>
        <c:noMultiLvlLbl val="0"/>
      </c:catAx>
      <c:valAx>
        <c:axId val="201579904"/>
        <c:scaling>
          <c:orientation val="minMax"/>
          <c:max val="23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57836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Sheet1!$B$8</c:f>
              <c:strCache>
                <c:ptCount val="1"/>
                <c:pt idx="0">
                  <c:v>Program Grants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Sheet1!$C$8:$K$8</c:f>
              <c:numCache>
                <c:formatCode>"$"#,##0.00</c:formatCode>
                <c:ptCount val="9"/>
                <c:pt idx="0">
                  <c:v>287360</c:v>
                </c:pt>
                <c:pt idx="1">
                  <c:v>274860</c:v>
                </c:pt>
                <c:pt idx="2">
                  <c:v>265517</c:v>
                </c:pt>
                <c:pt idx="3">
                  <c:v>246137</c:v>
                </c:pt>
                <c:pt idx="4">
                  <c:v>251255</c:v>
                </c:pt>
                <c:pt idx="5">
                  <c:v>236637</c:v>
                </c:pt>
                <c:pt idx="6">
                  <c:v>216887</c:v>
                </c:pt>
                <c:pt idx="7">
                  <c:v>171200</c:v>
                </c:pt>
                <c:pt idx="8">
                  <c:v>66200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43-4675-A961-8D138ADE5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13888"/>
        <c:axId val="200615424"/>
      </c:lineChart>
      <c:catAx>
        <c:axId val="2006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15424"/>
        <c:crosses val="autoZero"/>
        <c:auto val="1"/>
        <c:lblAlgn val="ctr"/>
        <c:lblOffset val="100"/>
        <c:noMultiLvlLbl val="0"/>
      </c:catAx>
      <c:valAx>
        <c:axId val="200615424"/>
        <c:scaling>
          <c:orientation val="minMax"/>
          <c:max val="30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1388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Line</a:t>
            </a:r>
            <a:r>
              <a:rPr lang="en-US" b="1" baseline="0">
                <a:solidFill>
                  <a:sysClr val="windowText" lastClr="000000"/>
                </a:solidFill>
              </a:rPr>
              <a:t> Items Averaging Between $200,000 - $250,000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Sheet3!$B$5</c:f>
              <c:strCache>
                <c:ptCount val="1"/>
                <c:pt idx="0">
                  <c:v>District Attorney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EB-4E38-8001-8D98FAA5DB4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B-4E38-8001-8D98FAA5DB4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B-4E38-8001-8D98FAA5DB4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B-4E38-8001-8D98FAA5DB4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B-4E38-8001-8D98FAA5DB4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EB-4E38-8001-8D98FAA5DB4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EB-4E38-8001-8D98FAA5DB45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EB-4E38-8001-8D98FAA5DB45}"/>
                </c:ext>
              </c:extLst>
            </c:dLbl>
            <c:dLbl>
              <c:idx val="8"/>
              <c:layout>
                <c:manualLayout>
                  <c:x val="-1.3588216939775608E-2"/>
                  <c:y val="3.93153980752405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EB-4E38-8001-8D98FAA5DB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Sheet3!$C$5:$K$5</c:f>
              <c:numCache>
                <c:formatCode>_("$"* #,##0_);_("$"* \(#,##0\);_("$"* "-"??_);_(@_)</c:formatCode>
                <c:ptCount val="9"/>
                <c:pt idx="0">
                  <c:v>167158</c:v>
                </c:pt>
                <c:pt idx="1">
                  <c:v>198715</c:v>
                </c:pt>
                <c:pt idx="2">
                  <c:v>242827</c:v>
                </c:pt>
                <c:pt idx="3">
                  <c:v>236231</c:v>
                </c:pt>
                <c:pt idx="4">
                  <c:v>233073</c:v>
                </c:pt>
                <c:pt idx="5">
                  <c:v>252414</c:v>
                </c:pt>
                <c:pt idx="6">
                  <c:v>252138</c:v>
                </c:pt>
                <c:pt idx="7">
                  <c:v>264968</c:v>
                </c:pt>
                <c:pt idx="8">
                  <c:v>274854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FEB-4E38-8001-8D98FAA5DB45}"/>
            </c:ext>
          </c:extLst>
        </c:ser>
        <c:ser>
          <c:idx val="2"/>
          <c:order val="1"/>
          <c:tx>
            <c:strRef>
              <c:f>Sheet3!$B$6</c:f>
              <c:strCache>
                <c:ptCount val="1"/>
                <c:pt idx="0">
                  <c:v>Program Grants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EB-4E38-8001-8D98FAA5DB4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EB-4E38-8001-8D98FAA5DB4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EB-4E38-8001-8D98FAA5DB4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EB-4E38-8001-8D98FAA5DB4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EB-4E38-8001-8D98FAA5DB4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EB-4E38-8001-8D98FAA5DB4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EB-4E38-8001-8D98FAA5DB45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EB-4E38-8001-8D98FAA5DB45}"/>
                </c:ext>
              </c:extLst>
            </c:dLbl>
            <c:dLbl>
              <c:idx val="8"/>
              <c:layout>
                <c:manualLayout>
                  <c:x val="3.6485912436521046E-3"/>
                  <c:y val="-1.98709536307960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EB-4E38-8001-8D98FAA5DB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Sheet3!$C$6:$K$6</c:f>
              <c:numCache>
                <c:formatCode>_("$"* #,##0_);_("$"* \(#,##0\);_("$"* "-"??_);_(@_)</c:formatCode>
                <c:ptCount val="9"/>
                <c:pt idx="0">
                  <c:v>287360</c:v>
                </c:pt>
                <c:pt idx="1">
                  <c:v>274860</c:v>
                </c:pt>
                <c:pt idx="2">
                  <c:v>265517</c:v>
                </c:pt>
                <c:pt idx="3">
                  <c:v>246137</c:v>
                </c:pt>
                <c:pt idx="4">
                  <c:v>251255</c:v>
                </c:pt>
                <c:pt idx="5">
                  <c:v>236637</c:v>
                </c:pt>
                <c:pt idx="6">
                  <c:v>216887</c:v>
                </c:pt>
                <c:pt idx="7">
                  <c:v>171200</c:v>
                </c:pt>
                <c:pt idx="8">
                  <c:v>66200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FEB-4E38-8001-8D98FAA5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0160"/>
        <c:axId val="202018816"/>
      </c:lineChart>
      <c:catAx>
        <c:axId val="2019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18816"/>
        <c:crosses val="autoZero"/>
        <c:auto val="1"/>
        <c:lblAlgn val="ctr"/>
        <c:lblOffset val="100"/>
        <c:noMultiLvlLbl val="0"/>
      </c:catAx>
      <c:valAx>
        <c:axId val="202018816"/>
        <c:scaling>
          <c:orientation val="minMax"/>
          <c:max val="3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8016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Line</a:t>
            </a:r>
            <a:r>
              <a:rPr lang="en-US" b="1" baseline="0">
                <a:solidFill>
                  <a:sysClr val="windowText" lastClr="000000"/>
                </a:solidFill>
              </a:rPr>
              <a:t> Items Averaging Below $100,000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18205927384077"/>
          <c:y val="0.10331255468066491"/>
          <c:w val="0.84326238517060359"/>
          <c:h val="0.80466907261592302"/>
        </c:manualLayout>
      </c:layout>
      <c:lineChart>
        <c:grouping val="standard"/>
        <c:varyColors val="0"/>
        <c:ser>
          <c:idx val="1"/>
          <c:order val="0"/>
          <c:tx>
            <c:strRef>
              <c:f>Sheet3!$B$13</c:f>
              <c:strCache>
                <c:ptCount val="1"/>
                <c:pt idx="0">
                  <c:v>Treasurer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83-4A49-875B-14295B3F7B2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83-4A49-875B-14295B3F7B2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83-4A49-875B-14295B3F7B2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83-4A49-875B-14295B3F7B2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83-4A49-875B-14295B3F7B2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83-4A49-875B-14295B3F7B2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83-4A49-875B-14295B3F7B2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83-4A49-875B-14295B3F7B21}"/>
                </c:ext>
              </c:extLst>
            </c:dLbl>
            <c:dLbl>
              <c:idx val="8"/>
              <c:layout>
                <c:manualLayout>
                  <c:x val="-1.7969433508311461E-3"/>
                  <c:y val="-3.19236657917760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83-4A49-875B-14295B3F7B21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2"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Sheet3!$C$13:$K$13</c:f>
              <c:numCache>
                <c:formatCode>_("$"* #,##0_);_("$"* \(#,##0\);_("$"* "-"??_);_(@_)</c:formatCode>
                <c:ptCount val="9"/>
                <c:pt idx="0">
                  <c:v>60595</c:v>
                </c:pt>
                <c:pt idx="1">
                  <c:v>64288</c:v>
                </c:pt>
                <c:pt idx="2">
                  <c:v>76882</c:v>
                </c:pt>
                <c:pt idx="3">
                  <c:v>100481</c:v>
                </c:pt>
                <c:pt idx="4">
                  <c:v>80190</c:v>
                </c:pt>
                <c:pt idx="5">
                  <c:v>93832</c:v>
                </c:pt>
                <c:pt idx="6">
                  <c:v>95282</c:v>
                </c:pt>
                <c:pt idx="7">
                  <c:v>78064</c:v>
                </c:pt>
                <c:pt idx="8">
                  <c:v>85900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383-4A49-875B-14295B3F7B21}"/>
            </c:ext>
          </c:extLst>
        </c:ser>
        <c:ser>
          <c:idx val="2"/>
          <c:order val="1"/>
          <c:tx>
            <c:strRef>
              <c:f>Sheet3!$B$14</c:f>
              <c:strCache>
                <c:ptCount val="1"/>
                <c:pt idx="0">
                  <c:v>Insurance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83-4A49-875B-14295B3F7B2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83-4A49-875B-14295B3F7B2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83-4A49-875B-14295B3F7B2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83-4A49-875B-14295B3F7B2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83-4A49-875B-14295B3F7B2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83-4A49-875B-14295B3F7B2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83-4A49-875B-14295B3F7B2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83-4A49-875B-14295B3F7B21}"/>
                </c:ext>
              </c:extLst>
            </c:dLbl>
            <c:dLbl>
              <c:idx val="8"/>
              <c:layout>
                <c:manualLayout>
                  <c:x val="-0.74020833333333336"/>
                  <c:y val="-0.28192366579177608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83-4A49-875B-14295B3F7B21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3"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Sheet3!$C$14:$K$14</c:f>
              <c:numCache>
                <c:formatCode>_("$"* #,##0_);_("$"* \(#,##0\);_("$"* "-"??_);_(@_)</c:formatCode>
                <c:ptCount val="9"/>
                <c:pt idx="0">
                  <c:v>85223</c:v>
                </c:pt>
                <c:pt idx="1">
                  <c:v>55370</c:v>
                </c:pt>
                <c:pt idx="2">
                  <c:v>47769</c:v>
                </c:pt>
                <c:pt idx="3">
                  <c:v>52200</c:v>
                </c:pt>
                <c:pt idx="4">
                  <c:v>64200</c:v>
                </c:pt>
                <c:pt idx="5">
                  <c:v>68650</c:v>
                </c:pt>
                <c:pt idx="6">
                  <c:v>74182</c:v>
                </c:pt>
                <c:pt idx="7">
                  <c:v>43200</c:v>
                </c:pt>
                <c:pt idx="8">
                  <c:v>47200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383-4A49-875B-14295B3F7B21}"/>
            </c:ext>
          </c:extLst>
        </c:ser>
        <c:ser>
          <c:idx val="0"/>
          <c:order val="2"/>
          <c:tx>
            <c:strRef>
              <c:f>Sheet3!$B$15</c:f>
              <c:strCache>
                <c:ptCount val="1"/>
                <c:pt idx="0">
                  <c:v>Extension Service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383-4A49-875B-14295B3F7B2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383-4A49-875B-14295B3F7B2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383-4A49-875B-14295B3F7B2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383-4A49-875B-14295B3F7B2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383-4A49-875B-14295B3F7B2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383-4A49-875B-14295B3F7B2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383-4A49-875B-14295B3F7B2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383-4A49-875B-14295B3F7B21}"/>
                </c:ext>
              </c:extLst>
            </c:dLbl>
            <c:dLbl>
              <c:idx val="8"/>
              <c:layout>
                <c:manualLayout>
                  <c:x val="-0.72270525754593173"/>
                  <c:y val="0.11017869641294838"/>
                </c:manualLayout>
              </c:layout>
              <c:spPr>
                <a:noFill/>
                <a:ln>
                  <a:noFill/>
                </a:ln>
                <a:effectLst>
                  <a:outerShdw blurRad="63500" sx="120000" sy="120000" algn="ctr" rotWithShape="0">
                    <a:schemeClr val="accent6"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464689960629919"/>
                      <c:h val="4.90872703412073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6383-4A49-875B-14295B3F7B21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6"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Sheet3!$C$15:$K$15</c:f>
              <c:numCache>
                <c:formatCode>_("$"* #,##0_);_("$"* \(#,##0\);_("$"* "-"??_);_(@_)</c:formatCode>
                <c:ptCount val="9"/>
                <c:pt idx="0">
                  <c:v>42765</c:v>
                </c:pt>
                <c:pt idx="1">
                  <c:v>42765</c:v>
                </c:pt>
                <c:pt idx="2">
                  <c:v>42765</c:v>
                </c:pt>
                <c:pt idx="3">
                  <c:v>42765</c:v>
                </c:pt>
                <c:pt idx="4">
                  <c:v>42765</c:v>
                </c:pt>
                <c:pt idx="5">
                  <c:v>42765</c:v>
                </c:pt>
                <c:pt idx="6">
                  <c:v>46975</c:v>
                </c:pt>
                <c:pt idx="7">
                  <c:v>51700</c:v>
                </c:pt>
                <c:pt idx="8">
                  <c:v>51435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383-4A49-875B-14295B3F7B21}"/>
            </c:ext>
          </c:extLst>
        </c:ser>
        <c:ser>
          <c:idx val="3"/>
          <c:order val="3"/>
          <c:tx>
            <c:strRef>
              <c:f>Sheet3!$B$16</c:f>
              <c:strCache>
                <c:ptCount val="1"/>
                <c:pt idx="0">
                  <c:v>Debt Service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383-4A49-875B-14295B3F7B2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383-4A49-875B-14295B3F7B2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383-4A49-875B-14295B3F7B2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383-4A49-875B-14295B3F7B2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383-4A49-875B-14295B3F7B2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383-4A49-875B-14295B3F7B2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383-4A49-875B-14295B3F7B2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383-4A49-875B-14295B3F7B21}"/>
                </c:ext>
              </c:extLst>
            </c:dLbl>
            <c:dLbl>
              <c:idx val="8"/>
              <c:layout>
                <c:manualLayout>
                  <c:x val="9.417445866141733E-3"/>
                  <c:y val="1.25207786526684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1B790C1-5547-4BAA-B929-04564BDDF6F4}" type="SERIESNAME">
                      <a:rPr lang="en-US"/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>
                  <a:outerShdw blurRad="63500" sx="120000" sy="120000" algn="ctr" rotWithShape="0">
                    <a:schemeClr val="accent4">
                      <a:alpha val="40000"/>
                    </a:schemeClr>
                  </a:outerShdw>
                </a:effectLst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4756944444444431E-2"/>
                      <c:h val="8.668066491688539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6383-4A49-875B-14295B3F7B21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4"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Sheet3!$C$16:$K$16</c:f>
              <c:numCache>
                <c:formatCode>_("$"* #,##0_);_("$"* \(#,##0\);_("$"* "-"??_);_(@_)</c:formatCode>
                <c:ptCount val="9"/>
                <c:pt idx="3">
                  <c:v>60000</c:v>
                </c:pt>
                <c:pt idx="4">
                  <c:v>50008</c:v>
                </c:pt>
                <c:pt idx="5">
                  <c:v>50008</c:v>
                </c:pt>
                <c:pt idx="6">
                  <c:v>50008</c:v>
                </c:pt>
                <c:pt idx="7">
                  <c:v>50008</c:v>
                </c:pt>
                <c:pt idx="8">
                  <c:v>50008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6383-4A49-875B-14295B3F7B21}"/>
            </c:ext>
          </c:extLst>
        </c:ser>
        <c:ser>
          <c:idx val="4"/>
          <c:order val="4"/>
          <c:tx>
            <c:strRef>
              <c:f>Sheet3!$B$17</c:f>
              <c:strCache>
                <c:ptCount val="1"/>
                <c:pt idx="0">
                  <c:v>Superior Court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383-4A49-875B-14295B3F7B2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383-4A49-875B-14295B3F7B2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383-4A49-875B-14295B3F7B2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383-4A49-875B-14295B3F7B2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383-4A49-875B-14295B3F7B2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383-4A49-875B-14295B3F7B2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383-4A49-875B-14295B3F7B2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383-4A49-875B-14295B3F7B21}"/>
                </c:ext>
              </c:extLst>
            </c:dLbl>
            <c:dLbl>
              <c:idx val="8"/>
              <c:layout>
                <c:manualLayout>
                  <c:x val="-1.7361111111111112E-2"/>
                  <c:y val="-5.97014435695539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383-4A49-875B-14295B3F7B21}"/>
                </c:ext>
              </c:extLst>
            </c:dLbl>
            <c:spPr>
              <a:noFill/>
              <a:ln>
                <a:noFill/>
              </a:ln>
              <a:effectLst>
                <a:outerShdw blurRad="63500" sx="120000" sy="120000" algn="ctr" rotWithShape="0">
                  <a:schemeClr val="accent5">
                    <a:alpha val="5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Sheet3!$C$1:$K$1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Sheet3!$C$17:$K$17</c:f>
              <c:numCache>
                <c:formatCode>_("$"* #,##0_);_("$"* \(#,##0\);_("$"* "-"??_);_(@_)</c:formatCode>
                <c:ptCount val="9"/>
                <c:pt idx="0">
                  <c:v>4500</c:v>
                </c:pt>
                <c:pt idx="1">
                  <c:v>3250</c:v>
                </c:pt>
                <c:pt idx="2">
                  <c:v>3250</c:v>
                </c:pt>
                <c:pt idx="3">
                  <c:v>4000</c:v>
                </c:pt>
                <c:pt idx="4">
                  <c:v>5000</c:v>
                </c:pt>
                <c:pt idx="5">
                  <c:v>5000</c:v>
                </c:pt>
                <c:pt idx="6">
                  <c:v>1500</c:v>
                </c:pt>
                <c:pt idx="7">
                  <c:v>3000</c:v>
                </c:pt>
                <c:pt idx="8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6383-4A49-875B-14295B3F7B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6272"/>
        <c:axId val="202087808"/>
      </c:lineChart>
      <c:catAx>
        <c:axId val="2020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87808"/>
        <c:crosses val="autoZero"/>
        <c:auto val="1"/>
        <c:lblAlgn val="ctr"/>
        <c:lblOffset val="100"/>
        <c:noMultiLvlLbl val="0"/>
      </c:catAx>
      <c:valAx>
        <c:axId val="202087808"/>
        <c:scaling>
          <c:orientation val="minMax"/>
          <c:max val="1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8627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Sheet1!$B$10</c:f>
              <c:strCache>
                <c:ptCount val="1"/>
                <c:pt idx="0">
                  <c:v>Registry of Deeds</c:v>
                </c:pt>
              </c:strCache>
            </c:strRef>
          </c:tx>
          <c:spPr>
            <a:ln w="28575" cap="rnd">
              <a:solidFill>
                <a:srgbClr val="2C4D7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4D75"/>
              </a:solidFill>
              <a:ln w="9525">
                <a:solidFill>
                  <a:srgbClr val="2C4D75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2C4D75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Sheet1!$C$10:$K$10</c:f>
              <c:numCache>
                <c:formatCode>"$"#,##0.00</c:formatCode>
                <c:ptCount val="9"/>
                <c:pt idx="0">
                  <c:v>164237</c:v>
                </c:pt>
                <c:pt idx="1">
                  <c:v>168561</c:v>
                </c:pt>
                <c:pt idx="2">
                  <c:v>176204</c:v>
                </c:pt>
                <c:pt idx="3">
                  <c:v>179732</c:v>
                </c:pt>
                <c:pt idx="4">
                  <c:v>185271</c:v>
                </c:pt>
                <c:pt idx="5">
                  <c:v>201188</c:v>
                </c:pt>
                <c:pt idx="6">
                  <c:v>189323</c:v>
                </c:pt>
                <c:pt idx="7">
                  <c:v>193475</c:v>
                </c:pt>
                <c:pt idx="8">
                  <c:v>201624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3D-4F0C-9433-CC5A4A160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48960"/>
        <c:axId val="200663040"/>
      </c:lineChart>
      <c:catAx>
        <c:axId val="20064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63040"/>
        <c:crosses val="autoZero"/>
        <c:auto val="1"/>
        <c:lblAlgn val="ctr"/>
        <c:lblOffset val="100"/>
        <c:noMultiLvlLbl val="0"/>
      </c:catAx>
      <c:valAx>
        <c:axId val="200663040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896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Sheet1!$B$12</c:f>
              <c:strCache>
                <c:ptCount val="1"/>
                <c:pt idx="0">
                  <c:v>Courthouse</c:v>
                </c:pt>
              </c:strCache>
            </c:strRef>
          </c:tx>
          <c:spPr>
            <a:ln w="28575" cap="rnd">
              <a:solidFill>
                <a:srgbClr val="276A7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76A7C"/>
              </a:solidFill>
              <a:ln w="9525">
                <a:solidFill>
                  <a:srgbClr val="276A7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276A7C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Sheet1!$C$12:$K$12</c:f>
              <c:numCache>
                <c:formatCode>"$"#,##0.00</c:formatCode>
                <c:ptCount val="9"/>
                <c:pt idx="0">
                  <c:v>105128</c:v>
                </c:pt>
                <c:pt idx="1">
                  <c:v>119193</c:v>
                </c:pt>
                <c:pt idx="2">
                  <c:v>136544</c:v>
                </c:pt>
                <c:pt idx="3">
                  <c:v>118487</c:v>
                </c:pt>
                <c:pt idx="4">
                  <c:v>165004</c:v>
                </c:pt>
                <c:pt idx="5">
                  <c:v>147360</c:v>
                </c:pt>
                <c:pt idx="6">
                  <c:v>135181</c:v>
                </c:pt>
                <c:pt idx="7">
                  <c:v>136735</c:v>
                </c:pt>
                <c:pt idx="8">
                  <c:v>156169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5A-4176-B06F-603C52234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62112"/>
        <c:axId val="200763648"/>
      </c:lineChart>
      <c:catAx>
        <c:axId val="20076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63648"/>
        <c:crosses val="autoZero"/>
        <c:auto val="1"/>
        <c:lblAlgn val="ctr"/>
        <c:lblOffset val="100"/>
        <c:noMultiLvlLbl val="0"/>
      </c:catAx>
      <c:valAx>
        <c:axId val="200763648"/>
        <c:scaling>
          <c:orientation val="minMax"/>
          <c:max val="17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6211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Sheet1!$B$9</c:f>
              <c:strCache>
                <c:ptCount val="1"/>
                <c:pt idx="0">
                  <c:v>Probate</c:v>
                </c:pt>
              </c:strCache>
            </c:strRef>
          </c:tx>
          <c:spPr>
            <a:ln w="28575" cap="rnd">
              <a:solidFill>
                <a:srgbClr val="5F75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F7530"/>
              </a:solidFill>
              <a:ln w="9525">
                <a:solidFill>
                  <a:srgbClr val="5F753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5F7530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Sheet1!$C$9:$K$9</c:f>
              <c:numCache>
                <c:formatCode>"$"#,##0.00</c:formatCode>
                <c:ptCount val="9"/>
                <c:pt idx="0">
                  <c:v>152387</c:v>
                </c:pt>
                <c:pt idx="1">
                  <c:v>164801</c:v>
                </c:pt>
                <c:pt idx="2">
                  <c:v>198265</c:v>
                </c:pt>
                <c:pt idx="3">
                  <c:v>184978</c:v>
                </c:pt>
                <c:pt idx="4">
                  <c:v>189109</c:v>
                </c:pt>
                <c:pt idx="5">
                  <c:v>203593</c:v>
                </c:pt>
                <c:pt idx="6">
                  <c:v>199289</c:v>
                </c:pt>
                <c:pt idx="7">
                  <c:v>201504</c:v>
                </c:pt>
                <c:pt idx="8">
                  <c:v>209868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E3-4A02-88CC-0B1FE64B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95264"/>
        <c:axId val="200796800"/>
      </c:lineChart>
      <c:catAx>
        <c:axId val="2007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96800"/>
        <c:crosses val="autoZero"/>
        <c:auto val="1"/>
        <c:lblAlgn val="ctr"/>
        <c:lblOffset val="100"/>
        <c:noMultiLvlLbl val="0"/>
      </c:catAx>
      <c:valAx>
        <c:axId val="200796800"/>
        <c:scaling>
          <c:orientation val="minMax"/>
          <c:max val="22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95264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Sheet1!$B$16</c:f>
              <c:strCache>
                <c:ptCount val="1"/>
                <c:pt idx="0">
                  <c:v>Insurance</c:v>
                </c:pt>
              </c:strCache>
            </c:strRef>
          </c:tx>
          <c:spPr>
            <a:ln w="28575" cap="rnd">
              <a:solidFill>
                <a:srgbClr val="B6570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65708"/>
              </a:solidFill>
              <a:ln w="9525">
                <a:solidFill>
                  <a:srgbClr val="B65708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B65708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Sheet1!$C$16:$K$16</c:f>
              <c:numCache>
                <c:formatCode>"$"#,##0.00</c:formatCode>
                <c:ptCount val="9"/>
                <c:pt idx="0">
                  <c:v>85223</c:v>
                </c:pt>
                <c:pt idx="1">
                  <c:v>55370</c:v>
                </c:pt>
                <c:pt idx="2">
                  <c:v>47769</c:v>
                </c:pt>
                <c:pt idx="3">
                  <c:v>52200</c:v>
                </c:pt>
                <c:pt idx="4">
                  <c:v>64200</c:v>
                </c:pt>
                <c:pt idx="5">
                  <c:v>68650</c:v>
                </c:pt>
                <c:pt idx="6">
                  <c:v>74182</c:v>
                </c:pt>
                <c:pt idx="7">
                  <c:v>43200</c:v>
                </c:pt>
                <c:pt idx="8">
                  <c:v>47200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C2-4FB7-9EA3-328C43274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22144"/>
        <c:axId val="200840320"/>
      </c:lineChart>
      <c:catAx>
        <c:axId val="2008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40320"/>
        <c:crosses val="autoZero"/>
        <c:auto val="1"/>
        <c:lblAlgn val="ctr"/>
        <c:lblOffset val="100"/>
        <c:noMultiLvlLbl val="0"/>
      </c:catAx>
      <c:valAx>
        <c:axId val="200840320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2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Sheet1!$B$18</c:f>
              <c:strCache>
                <c:ptCount val="1"/>
                <c:pt idx="0">
                  <c:v>Debt Service</c:v>
                </c:pt>
              </c:strCache>
            </c:strRef>
          </c:tx>
          <c:spPr>
            <a:ln w="28575" cap="rnd">
              <a:solidFill>
                <a:srgbClr val="6FBDD1">
                  <a:alpha val="94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FBDD1"/>
              </a:solidFill>
              <a:ln w="9525">
                <a:solidFill>
                  <a:srgbClr val="6FBDD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6FBDD1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Sheet1!$C$18:$K$18</c:f>
              <c:numCache>
                <c:formatCode>"$"#,##0.00</c:formatCode>
                <c:ptCount val="9"/>
                <c:pt idx="3">
                  <c:v>60000</c:v>
                </c:pt>
                <c:pt idx="4">
                  <c:v>50008</c:v>
                </c:pt>
                <c:pt idx="5">
                  <c:v>50008</c:v>
                </c:pt>
                <c:pt idx="6">
                  <c:v>50008</c:v>
                </c:pt>
                <c:pt idx="7">
                  <c:v>50008</c:v>
                </c:pt>
                <c:pt idx="8">
                  <c:v>50008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63-4F93-AD58-C5EB3476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40096"/>
        <c:axId val="201141632"/>
      </c:lineChart>
      <c:catAx>
        <c:axId val="20114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41632"/>
        <c:crosses val="autoZero"/>
        <c:auto val="1"/>
        <c:lblAlgn val="ctr"/>
        <c:lblOffset val="100"/>
        <c:noMultiLvlLbl val="0"/>
      </c:catAx>
      <c:valAx>
        <c:axId val="201141632"/>
        <c:scaling>
          <c:orientation val="minMax"/>
          <c:max val="6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400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Sheet1!$B$19</c:f>
              <c:strCache>
                <c:ptCount val="1"/>
                <c:pt idx="0">
                  <c:v>Superior Court</c:v>
                </c:pt>
              </c:strCache>
            </c:strRef>
          </c:tx>
          <c:spPr>
            <a:ln w="28575" cap="rnd">
              <a:solidFill>
                <a:srgbClr val="AFC97A">
                  <a:alpha val="9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FC97A"/>
              </a:solidFill>
              <a:ln w="9525">
                <a:solidFill>
                  <a:srgbClr val="AFC97A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AFC97A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Sheet1!$C$19:$K$19</c:f>
              <c:numCache>
                <c:formatCode>"$"#,##0.00</c:formatCode>
                <c:ptCount val="9"/>
                <c:pt idx="0">
                  <c:v>4500</c:v>
                </c:pt>
                <c:pt idx="1">
                  <c:v>3250</c:v>
                </c:pt>
                <c:pt idx="2">
                  <c:v>3250</c:v>
                </c:pt>
                <c:pt idx="3">
                  <c:v>4000</c:v>
                </c:pt>
                <c:pt idx="4">
                  <c:v>5000</c:v>
                </c:pt>
                <c:pt idx="5">
                  <c:v>5000</c:v>
                </c:pt>
                <c:pt idx="6">
                  <c:v>1500</c:v>
                </c:pt>
                <c:pt idx="7">
                  <c:v>3000</c:v>
                </c:pt>
                <c:pt idx="8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48-41C0-AA65-58377B72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0960"/>
        <c:axId val="200867840"/>
      </c:lineChart>
      <c:catAx>
        <c:axId val="2011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67840"/>
        <c:crosses val="autoZero"/>
        <c:auto val="1"/>
        <c:lblAlgn val="ctr"/>
        <c:lblOffset val="100"/>
        <c:noMultiLvlLbl val="0"/>
      </c:catAx>
      <c:valAx>
        <c:axId val="200867840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60960"/>
        <c:crosses val="autoZero"/>
        <c:crossBetween val="between"/>
        <c:majorUnit val="7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Sheet1!$B$5</c:f>
              <c:strCache>
                <c:ptCount val="1"/>
                <c:pt idx="0">
                  <c:v>Sheriff Dept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Sheet1!$C$3:$K$3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Sheet1!$C$5:$K$5</c:f>
              <c:numCache>
                <c:formatCode>"$"#,##0.00</c:formatCode>
                <c:ptCount val="9"/>
                <c:pt idx="0">
                  <c:v>1354166</c:v>
                </c:pt>
                <c:pt idx="1">
                  <c:v>1425831</c:v>
                </c:pt>
                <c:pt idx="2">
                  <c:v>1421407</c:v>
                </c:pt>
                <c:pt idx="3">
                  <c:v>1479413</c:v>
                </c:pt>
                <c:pt idx="4">
                  <c:v>1550123</c:v>
                </c:pt>
                <c:pt idx="5">
                  <c:v>1552186</c:v>
                </c:pt>
                <c:pt idx="6">
                  <c:v>1531464</c:v>
                </c:pt>
                <c:pt idx="7">
                  <c:v>1582908</c:v>
                </c:pt>
                <c:pt idx="8">
                  <c:v>1622118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B4-42A0-AC20-F4810241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93184"/>
        <c:axId val="200894720"/>
      </c:lineChart>
      <c:catAx>
        <c:axId val="2008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94720"/>
        <c:crosses val="autoZero"/>
        <c:auto val="1"/>
        <c:lblAlgn val="ctr"/>
        <c:lblOffset val="100"/>
        <c:noMultiLvlLbl val="0"/>
      </c:catAx>
      <c:valAx>
        <c:axId val="200894720"/>
        <c:scaling>
          <c:orientation val="minMax"/>
          <c:min val="1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9318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19</xdr:row>
      <xdr:rowOff>80282</xdr:rowOff>
    </xdr:from>
    <xdr:to>
      <xdr:col>6</xdr:col>
      <xdr:colOff>21470</xdr:colOff>
      <xdr:row>29</xdr:row>
      <xdr:rowOff>113846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E1F2D45-2E57-4C8D-85D5-5A19AEC93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749563</xdr:colOff>
      <xdr:row>9</xdr:row>
      <xdr:rowOff>142875</xdr:rowOff>
    </xdr:from>
    <xdr:to>
      <xdr:col>11</xdr:col>
      <xdr:colOff>258536</xdr:colOff>
      <xdr:row>19</xdr:row>
      <xdr:rowOff>176439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974F16F9-194E-4A47-BE86-E1F26CD2A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165101</xdr:colOff>
      <xdr:row>28</xdr:row>
      <xdr:rowOff>8466</xdr:rowOff>
    </xdr:from>
    <xdr:to>
      <xdr:col>29</xdr:col>
      <xdr:colOff>305104</xdr:colOff>
      <xdr:row>39</xdr:row>
      <xdr:rowOff>175380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A4DA9AC4-0812-4540-94A0-2AEC90386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378884</xdr:colOff>
      <xdr:row>19</xdr:row>
      <xdr:rowOff>27516</xdr:rowOff>
    </xdr:from>
    <xdr:to>
      <xdr:col>6</xdr:col>
      <xdr:colOff>364370</xdr:colOff>
      <xdr:row>29</xdr:row>
      <xdr:rowOff>61080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6DE1CAEE-7695-498B-B8D7-F41E6C97C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1162050</xdr:colOff>
      <xdr:row>31</xdr:row>
      <xdr:rowOff>69850</xdr:rowOff>
    </xdr:from>
    <xdr:to>
      <xdr:col>19</xdr:col>
      <xdr:colOff>347436</xdr:colOff>
      <xdr:row>43</xdr:row>
      <xdr:rowOff>54730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38431419-2705-4BC6-B097-7173DE332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573617</xdr:colOff>
      <xdr:row>21</xdr:row>
      <xdr:rowOff>23282</xdr:rowOff>
    </xdr:from>
    <xdr:to>
      <xdr:col>11</xdr:col>
      <xdr:colOff>76503</xdr:colOff>
      <xdr:row>31</xdr:row>
      <xdr:rowOff>190196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2A131D16-CD2F-4123-A575-D74BAD053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370417</xdr:colOff>
      <xdr:row>32</xdr:row>
      <xdr:rowOff>65617</xdr:rowOff>
    </xdr:from>
    <xdr:to>
      <xdr:col>8</xdr:col>
      <xdr:colOff>1143303</xdr:colOff>
      <xdr:row>44</xdr:row>
      <xdr:rowOff>63197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7F133750-8E85-448D-B954-52526DB40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402167</xdr:colOff>
      <xdr:row>2</xdr:row>
      <xdr:rowOff>1</xdr:rowOff>
    </xdr:from>
    <xdr:to>
      <xdr:col>23</xdr:col>
      <xdr:colOff>548519</xdr:colOff>
      <xdr:row>12</xdr:row>
      <xdr:rowOff>54731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14A171B3-C02C-4612-B4D3-54FCA8EB8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232835</xdr:colOff>
      <xdr:row>19</xdr:row>
      <xdr:rowOff>0</xdr:rowOff>
    </xdr:from>
    <xdr:to>
      <xdr:col>23</xdr:col>
      <xdr:colOff>372838</xdr:colOff>
      <xdr:row>27</xdr:row>
      <xdr:rowOff>42031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318EBFE-DC57-46D0-B999-3E1D68BDF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268816</xdr:colOff>
      <xdr:row>9</xdr:row>
      <xdr:rowOff>0</xdr:rowOff>
    </xdr:from>
    <xdr:to>
      <xdr:col>23</xdr:col>
      <xdr:colOff>425752</xdr:colOff>
      <xdr:row>18</xdr:row>
      <xdr:rowOff>48380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66B317FA-98ED-4ABD-8DC2-6C49FA33B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311150</xdr:colOff>
      <xdr:row>3</xdr:row>
      <xdr:rowOff>107950</xdr:rowOff>
    </xdr:from>
    <xdr:to>
      <xdr:col>23</xdr:col>
      <xdr:colOff>451153</xdr:colOff>
      <xdr:row>13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14F6AC38-6BCD-40F6-A9EF-69E4D5FA6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281516</xdr:colOff>
      <xdr:row>9</xdr:row>
      <xdr:rowOff>137581</xdr:rowOff>
    </xdr:from>
    <xdr:to>
      <xdr:col>23</xdr:col>
      <xdr:colOff>468085</xdr:colOff>
      <xdr:row>19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C3CC189D-6438-431E-8BB0-C5AE6EFA3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260351</xdr:colOff>
      <xdr:row>12</xdr:row>
      <xdr:rowOff>0</xdr:rowOff>
    </xdr:from>
    <xdr:to>
      <xdr:col>23</xdr:col>
      <xdr:colOff>442687</xdr:colOff>
      <xdr:row>19</xdr:row>
      <xdr:rowOff>228297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B7EB7F6D-74F5-4EA0-B80F-932091587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247650</xdr:colOff>
      <xdr:row>15</xdr:row>
      <xdr:rowOff>0</xdr:rowOff>
    </xdr:from>
    <xdr:to>
      <xdr:col>23</xdr:col>
      <xdr:colOff>398236</xdr:colOff>
      <xdr:row>21</xdr:row>
      <xdr:rowOff>188080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9DD98700-0F3E-4F0B-8CBD-D32FED07C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220135</xdr:colOff>
      <xdr:row>16</xdr:row>
      <xdr:rowOff>0</xdr:rowOff>
    </xdr:from>
    <xdr:to>
      <xdr:col>23</xdr:col>
      <xdr:colOff>389771</xdr:colOff>
      <xdr:row>23</xdr:row>
      <xdr:rowOff>166912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5E377F44-1953-4965-B730-DA8E768BF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234950</xdr:colOff>
      <xdr:row>16</xdr:row>
      <xdr:rowOff>243417</xdr:rowOff>
    </xdr:from>
    <xdr:to>
      <xdr:col>23</xdr:col>
      <xdr:colOff>391886</xdr:colOff>
      <xdr:row>25</xdr:row>
      <xdr:rowOff>48381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C180A893-3711-4ED0-80C7-BDDA3B5E5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152400</xdr:colOff>
      <xdr:row>54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90225C3-6F92-416C-A68F-A6EDDC463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0</xdr:rowOff>
    </xdr:from>
    <xdr:to>
      <xdr:col>8</xdr:col>
      <xdr:colOff>171450</xdr:colOff>
      <xdr:row>42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C7A10814-7CC8-4947-8037-39D53F795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455084</xdr:colOff>
      <xdr:row>16</xdr:row>
      <xdr:rowOff>169333</xdr:rowOff>
    </xdr:from>
    <xdr:to>
      <xdr:col>29</xdr:col>
      <xdr:colOff>455084</xdr:colOff>
      <xdr:row>40</xdr:row>
      <xdr:rowOff>169333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60232317-A4A9-4119-8B96-61056FDA7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828675</xdr:colOff>
      <xdr:row>18</xdr:row>
      <xdr:rowOff>0</xdr:rowOff>
    </xdr:from>
    <xdr:to>
      <xdr:col>16</xdr:col>
      <xdr:colOff>533400</xdr:colOff>
      <xdr:row>42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AE28276F-9449-44EC-B779-740B02C00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17</xdr:row>
      <xdr:rowOff>171450</xdr:rowOff>
    </xdr:from>
    <xdr:to>
      <xdr:col>8</xdr:col>
      <xdr:colOff>57150</xdr:colOff>
      <xdr:row>41</xdr:row>
      <xdr:rowOff>171450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5C2BD330-DC75-4BC4-8602-3CB2EDE55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workbookViewId="0">
      <selection sqref="A1:P36"/>
    </sheetView>
  </sheetViews>
  <sheetFormatPr defaultRowHeight="15" x14ac:dyDescent="0.25"/>
  <cols>
    <col min="1" max="1" width="10.5703125" customWidth="1"/>
    <col min="2" max="2" width="20.5703125" customWidth="1"/>
    <col min="3" max="3" width="17.7109375" customWidth="1"/>
    <col min="4" max="4" width="17.7109375" style="10" customWidth="1"/>
    <col min="5" max="5" width="18.85546875" customWidth="1"/>
    <col min="6" max="6" width="17.7109375" customWidth="1"/>
    <col min="7" max="7" width="19.7109375" customWidth="1"/>
    <col min="8" max="8" width="17.5703125" customWidth="1"/>
    <col min="9" max="9" width="18" customWidth="1"/>
    <col min="10" max="10" width="17.5703125" customWidth="1"/>
    <col min="11" max="11" width="19.28515625" customWidth="1"/>
    <col min="12" max="12" width="15.85546875" customWidth="1"/>
  </cols>
  <sheetData>
    <row r="1" spans="1:12" ht="18.75" x14ac:dyDescent="0.3">
      <c r="A1" s="62" t="s">
        <v>19</v>
      </c>
      <c r="B1" s="62"/>
      <c r="C1" s="62"/>
      <c r="D1" s="62"/>
      <c r="E1" s="62"/>
      <c r="F1" s="62"/>
      <c r="G1" s="63"/>
      <c r="H1" s="63"/>
      <c r="I1" s="63"/>
      <c r="J1" s="63"/>
      <c r="K1" s="63"/>
    </row>
    <row r="2" spans="1:12" ht="18.75" x14ac:dyDescent="0.3">
      <c r="A2" s="3"/>
      <c r="B2" s="3"/>
      <c r="C2" s="3"/>
      <c r="D2" s="11"/>
      <c r="E2" s="3"/>
      <c r="F2" s="3"/>
    </row>
    <row r="3" spans="1:12" ht="18.75" x14ac:dyDescent="0.3">
      <c r="A3" s="4" t="s">
        <v>15</v>
      </c>
      <c r="B3" s="4" t="s">
        <v>0</v>
      </c>
      <c r="C3" s="4">
        <v>2010</v>
      </c>
      <c r="D3" s="12">
        <v>2011</v>
      </c>
      <c r="E3" s="4">
        <v>2012</v>
      </c>
      <c r="F3" s="4">
        <v>2013</v>
      </c>
      <c r="G3" s="9">
        <v>2014</v>
      </c>
      <c r="H3" s="9">
        <v>2015</v>
      </c>
      <c r="I3" s="9">
        <v>2016</v>
      </c>
      <c r="J3" s="9">
        <v>2017</v>
      </c>
      <c r="K3" s="9">
        <v>2018</v>
      </c>
      <c r="L3" t="s">
        <v>20</v>
      </c>
    </row>
    <row r="4" spans="1:12" ht="18.75" x14ac:dyDescent="0.3">
      <c r="A4" s="5">
        <v>1050</v>
      </c>
      <c r="B4" s="3" t="s">
        <v>18</v>
      </c>
      <c r="C4" s="13">
        <v>1621201</v>
      </c>
      <c r="D4" s="15">
        <v>1621201</v>
      </c>
      <c r="E4" s="16">
        <v>1621201</v>
      </c>
      <c r="F4" s="17">
        <v>1621201</v>
      </c>
      <c r="G4" s="18">
        <v>1621201</v>
      </c>
      <c r="H4" s="19">
        <v>1621201</v>
      </c>
      <c r="I4" s="21">
        <v>1621201</v>
      </c>
      <c r="J4" s="20">
        <v>1891048</v>
      </c>
      <c r="K4" s="21">
        <v>2013310</v>
      </c>
      <c r="L4" s="1">
        <f t="shared" ref="L4:L19" si="0">SUM(C4:K4)</f>
        <v>15252765</v>
      </c>
    </row>
    <row r="5" spans="1:12" ht="18.75" x14ac:dyDescent="0.3">
      <c r="A5" s="5">
        <v>1075</v>
      </c>
      <c r="B5" s="3" t="s">
        <v>10</v>
      </c>
      <c r="C5" s="13">
        <v>1354166</v>
      </c>
      <c r="D5" s="15">
        <v>1425831</v>
      </c>
      <c r="E5" s="16">
        <v>1421407</v>
      </c>
      <c r="F5" s="17">
        <v>1479413</v>
      </c>
      <c r="G5" s="18">
        <v>1550123</v>
      </c>
      <c r="H5" s="19">
        <v>1552186</v>
      </c>
      <c r="I5" s="21">
        <v>1531464</v>
      </c>
      <c r="J5" s="20">
        <v>1582908</v>
      </c>
      <c r="K5" s="21">
        <v>1622118</v>
      </c>
      <c r="L5" s="1">
        <f t="shared" si="0"/>
        <v>13519616</v>
      </c>
    </row>
    <row r="6" spans="1:12" ht="18.75" x14ac:dyDescent="0.3">
      <c r="A6" s="5">
        <v>1080</v>
      </c>
      <c r="B6" s="3" t="s">
        <v>11</v>
      </c>
      <c r="C6" s="13">
        <v>587971</v>
      </c>
      <c r="D6" s="15">
        <v>609835</v>
      </c>
      <c r="E6" s="16">
        <v>715350</v>
      </c>
      <c r="F6" s="17">
        <v>690133</v>
      </c>
      <c r="G6" s="18">
        <v>802479</v>
      </c>
      <c r="H6" s="19">
        <v>884120</v>
      </c>
      <c r="I6" s="21">
        <v>913800</v>
      </c>
      <c r="J6" s="20">
        <v>927249</v>
      </c>
      <c r="K6" s="21">
        <v>914694</v>
      </c>
      <c r="L6" s="1">
        <f t="shared" si="0"/>
        <v>7045631</v>
      </c>
    </row>
    <row r="7" spans="1:12" ht="18.75" x14ac:dyDescent="0.3">
      <c r="A7" s="5">
        <v>1015</v>
      </c>
      <c r="B7" s="3" t="s">
        <v>3</v>
      </c>
      <c r="C7" s="13">
        <v>167158</v>
      </c>
      <c r="D7" s="15">
        <v>198715</v>
      </c>
      <c r="E7" s="16">
        <v>242827</v>
      </c>
      <c r="F7" s="17">
        <v>236231</v>
      </c>
      <c r="G7" s="18">
        <v>233073</v>
      </c>
      <c r="H7" s="19">
        <v>252414</v>
      </c>
      <c r="I7" s="21">
        <v>252138</v>
      </c>
      <c r="J7" s="20">
        <v>264968</v>
      </c>
      <c r="K7" s="21">
        <v>274854</v>
      </c>
      <c r="L7" s="1">
        <f>SUM(C7:K7)</f>
        <v>2122378</v>
      </c>
    </row>
    <row r="8" spans="1:12" ht="18.75" x14ac:dyDescent="0.3">
      <c r="A8" s="5">
        <v>2045</v>
      </c>
      <c r="B8" s="3" t="s">
        <v>14</v>
      </c>
      <c r="C8" s="13">
        <v>287360</v>
      </c>
      <c r="D8" s="15">
        <v>274860</v>
      </c>
      <c r="E8" s="16">
        <v>265517</v>
      </c>
      <c r="F8" s="17">
        <v>246137</v>
      </c>
      <c r="G8" s="18">
        <v>251255</v>
      </c>
      <c r="H8" s="19">
        <v>236637</v>
      </c>
      <c r="I8" s="21">
        <v>216887</v>
      </c>
      <c r="J8" s="20">
        <v>171200</v>
      </c>
      <c r="K8" s="21">
        <v>66200</v>
      </c>
      <c r="L8" s="1">
        <f t="shared" si="0"/>
        <v>2016053</v>
      </c>
    </row>
    <row r="9" spans="1:12" ht="18.75" x14ac:dyDescent="0.3">
      <c r="A9" s="5">
        <v>1070</v>
      </c>
      <c r="B9" s="3" t="s">
        <v>9</v>
      </c>
      <c r="C9" s="13">
        <v>152387</v>
      </c>
      <c r="D9" s="15">
        <v>164801</v>
      </c>
      <c r="E9" s="16">
        <v>198265</v>
      </c>
      <c r="F9" s="17">
        <v>184978</v>
      </c>
      <c r="G9" s="18">
        <v>189109</v>
      </c>
      <c r="H9" s="19">
        <v>203593</v>
      </c>
      <c r="I9" s="21">
        <v>199289</v>
      </c>
      <c r="J9" s="20">
        <v>201504</v>
      </c>
      <c r="K9" s="21">
        <v>209868</v>
      </c>
      <c r="L9" s="1">
        <f>SUM(C9:K9)</f>
        <v>1703794</v>
      </c>
    </row>
    <row r="10" spans="1:12" ht="18.75" x14ac:dyDescent="0.3">
      <c r="A10" s="5">
        <v>1065</v>
      </c>
      <c r="B10" s="3" t="s">
        <v>8</v>
      </c>
      <c r="C10" s="13">
        <v>164237</v>
      </c>
      <c r="D10" s="15">
        <v>168561</v>
      </c>
      <c r="E10" s="16">
        <v>176204</v>
      </c>
      <c r="F10" s="17">
        <v>179732</v>
      </c>
      <c r="G10" s="18">
        <v>185271</v>
      </c>
      <c r="H10" s="19">
        <v>201188</v>
      </c>
      <c r="I10" s="21">
        <v>189323</v>
      </c>
      <c r="J10" s="20">
        <v>193475</v>
      </c>
      <c r="K10" s="21">
        <v>201624</v>
      </c>
      <c r="L10" s="1">
        <f t="shared" si="0"/>
        <v>1659615</v>
      </c>
    </row>
    <row r="11" spans="1:12" ht="18.75" x14ac:dyDescent="0.3">
      <c r="A11" s="5">
        <v>1020</v>
      </c>
      <c r="B11" s="3" t="s">
        <v>4</v>
      </c>
      <c r="C11" s="13">
        <v>155685</v>
      </c>
      <c r="D11" s="15">
        <v>173344</v>
      </c>
      <c r="E11" s="16">
        <v>166957</v>
      </c>
      <c r="F11" s="17">
        <v>155291</v>
      </c>
      <c r="G11" s="18">
        <v>148367</v>
      </c>
      <c r="H11" s="19">
        <v>156089</v>
      </c>
      <c r="I11" s="21">
        <v>149657</v>
      </c>
      <c r="J11" s="20">
        <v>166568</v>
      </c>
      <c r="K11" s="21">
        <v>151715</v>
      </c>
      <c r="L11" s="1">
        <f t="shared" si="0"/>
        <v>1423673</v>
      </c>
    </row>
    <row r="12" spans="1:12" ht="18.75" x14ac:dyDescent="0.3">
      <c r="A12" s="5">
        <v>1040</v>
      </c>
      <c r="B12" s="3" t="s">
        <v>7</v>
      </c>
      <c r="C12" s="13">
        <v>105128</v>
      </c>
      <c r="D12" s="15">
        <v>119193</v>
      </c>
      <c r="E12" s="16">
        <v>136544</v>
      </c>
      <c r="F12" s="17">
        <v>118487</v>
      </c>
      <c r="G12" s="18">
        <v>165004</v>
      </c>
      <c r="H12" s="19">
        <v>147360</v>
      </c>
      <c r="I12" s="21">
        <v>135181</v>
      </c>
      <c r="J12" s="20">
        <v>136735</v>
      </c>
      <c r="K12" s="21">
        <v>156169</v>
      </c>
      <c r="L12" s="1">
        <f>SUM(C12:K12)</f>
        <v>1219801</v>
      </c>
    </row>
    <row r="13" spans="1:12" ht="18.75" x14ac:dyDescent="0.3">
      <c r="A13" s="5">
        <v>1010</v>
      </c>
      <c r="B13" s="3" t="s">
        <v>2</v>
      </c>
      <c r="C13" s="13">
        <v>112963</v>
      </c>
      <c r="D13" s="15">
        <v>121624</v>
      </c>
      <c r="E13" s="16">
        <v>124381</v>
      </c>
      <c r="F13" s="17">
        <v>127489</v>
      </c>
      <c r="G13" s="18">
        <v>128843</v>
      </c>
      <c r="H13" s="19">
        <v>136206</v>
      </c>
      <c r="I13" s="21">
        <v>136682</v>
      </c>
      <c r="J13" s="20">
        <v>140112</v>
      </c>
      <c r="K13" s="21">
        <v>147768</v>
      </c>
      <c r="L13" s="1">
        <f t="shared" si="0"/>
        <v>1176068</v>
      </c>
    </row>
    <row r="14" spans="1:12" ht="18.75" x14ac:dyDescent="0.3">
      <c r="A14" s="5">
        <v>1030</v>
      </c>
      <c r="B14" s="3" t="s">
        <v>6</v>
      </c>
      <c r="C14" s="13"/>
      <c r="D14" s="15"/>
      <c r="E14" s="16"/>
      <c r="F14" s="17"/>
      <c r="G14" s="18"/>
      <c r="H14" s="19"/>
      <c r="I14" s="21">
        <v>167674</v>
      </c>
      <c r="J14" s="20">
        <v>204293</v>
      </c>
      <c r="K14" s="21">
        <v>219805</v>
      </c>
      <c r="L14" s="1">
        <f>SUM(C14:K14)</f>
        <v>591772</v>
      </c>
    </row>
    <row r="15" spans="1:12" ht="18.75" x14ac:dyDescent="0.3">
      <c r="A15" s="5">
        <v>1025</v>
      </c>
      <c r="B15" s="3" t="s">
        <v>5</v>
      </c>
      <c r="C15" s="13">
        <v>60595</v>
      </c>
      <c r="D15" s="15">
        <v>64288</v>
      </c>
      <c r="E15" s="16">
        <v>76882</v>
      </c>
      <c r="F15" s="17">
        <v>100481</v>
      </c>
      <c r="G15" s="18">
        <v>80190</v>
      </c>
      <c r="H15" s="19">
        <v>93832</v>
      </c>
      <c r="I15" s="21">
        <v>95282</v>
      </c>
      <c r="J15" s="20">
        <v>78064</v>
      </c>
      <c r="K15" s="21">
        <v>85900</v>
      </c>
      <c r="L15" s="1">
        <f>SUM(C15:K15)</f>
        <v>735514</v>
      </c>
    </row>
    <row r="16" spans="1:12" ht="18.75" x14ac:dyDescent="0.3">
      <c r="A16" s="5">
        <v>2050</v>
      </c>
      <c r="B16" s="3" t="s">
        <v>17</v>
      </c>
      <c r="C16" s="13">
        <v>85223</v>
      </c>
      <c r="D16" s="15">
        <v>55370</v>
      </c>
      <c r="E16" s="16">
        <v>47769</v>
      </c>
      <c r="F16" s="17">
        <v>52200</v>
      </c>
      <c r="G16" s="18">
        <v>64200</v>
      </c>
      <c r="H16" s="19">
        <v>68650</v>
      </c>
      <c r="I16" s="21">
        <v>74182</v>
      </c>
      <c r="J16" s="20">
        <v>43200</v>
      </c>
      <c r="K16" s="21">
        <v>47200</v>
      </c>
      <c r="L16" s="1">
        <f t="shared" si="0"/>
        <v>537994</v>
      </c>
    </row>
    <row r="17" spans="1:12" ht="18.75" x14ac:dyDescent="0.3">
      <c r="A17" s="5">
        <v>2005</v>
      </c>
      <c r="B17" s="3" t="s">
        <v>13</v>
      </c>
      <c r="C17" s="13">
        <v>42765</v>
      </c>
      <c r="D17" s="15">
        <v>42765</v>
      </c>
      <c r="E17" s="16">
        <v>42765</v>
      </c>
      <c r="F17" s="17">
        <v>42765</v>
      </c>
      <c r="G17" s="18">
        <v>42765</v>
      </c>
      <c r="H17" s="19">
        <v>42765</v>
      </c>
      <c r="I17" s="21">
        <v>46975</v>
      </c>
      <c r="J17" s="20">
        <v>51700</v>
      </c>
      <c r="K17" s="21">
        <v>51435</v>
      </c>
      <c r="L17" s="1">
        <f t="shared" si="0"/>
        <v>406700</v>
      </c>
    </row>
    <row r="18" spans="1:12" ht="18.75" x14ac:dyDescent="0.3">
      <c r="A18" s="5">
        <v>1095</v>
      </c>
      <c r="B18" s="3" t="s">
        <v>12</v>
      </c>
      <c r="C18" s="13"/>
      <c r="D18" s="15"/>
      <c r="E18" s="16"/>
      <c r="F18" s="17">
        <v>60000</v>
      </c>
      <c r="G18" s="18">
        <v>50008</v>
      </c>
      <c r="H18" s="19">
        <v>50008</v>
      </c>
      <c r="I18" s="21">
        <v>50008</v>
      </c>
      <c r="J18" s="20">
        <v>50008</v>
      </c>
      <c r="K18" s="21">
        <v>50008</v>
      </c>
      <c r="L18" s="1">
        <f>SUM(C18:K18)</f>
        <v>310040</v>
      </c>
    </row>
    <row r="19" spans="1:12" ht="18.75" x14ac:dyDescent="0.3">
      <c r="A19" s="5">
        <v>1005</v>
      </c>
      <c r="B19" s="3" t="s">
        <v>1</v>
      </c>
      <c r="C19" s="13">
        <v>4500</v>
      </c>
      <c r="D19" s="15">
        <v>3250</v>
      </c>
      <c r="E19" s="16">
        <v>3250</v>
      </c>
      <c r="F19" s="17">
        <v>4000</v>
      </c>
      <c r="G19" s="18">
        <v>5000</v>
      </c>
      <c r="H19" s="19">
        <v>5000</v>
      </c>
      <c r="I19" s="21">
        <v>1500</v>
      </c>
      <c r="J19" s="20">
        <v>3000</v>
      </c>
      <c r="K19" s="21">
        <v>3000</v>
      </c>
      <c r="L19" s="1">
        <f t="shared" si="0"/>
        <v>32500</v>
      </c>
    </row>
    <row r="20" spans="1:12" ht="21" x14ac:dyDescent="0.35">
      <c r="A20" s="5"/>
      <c r="B20" s="3"/>
      <c r="C20" s="6"/>
      <c r="D20" s="13"/>
      <c r="E20" s="6"/>
      <c r="F20" s="6"/>
      <c r="G20" s="8"/>
    </row>
    <row r="21" spans="1:12" ht="18.75" x14ac:dyDescent="0.3">
      <c r="A21" s="3"/>
      <c r="B21" s="2" t="s">
        <v>16</v>
      </c>
      <c r="C21" s="7">
        <f t="shared" ref="C21:K21" si="1">SUM(C4:C20)</f>
        <v>4901339</v>
      </c>
      <c r="D21" s="14">
        <f t="shared" si="1"/>
        <v>5043638</v>
      </c>
      <c r="E21" s="7">
        <f t="shared" si="1"/>
        <v>5239319</v>
      </c>
      <c r="F21" s="7">
        <f t="shared" si="1"/>
        <v>5298538</v>
      </c>
      <c r="G21" s="22">
        <f t="shared" si="1"/>
        <v>5516888</v>
      </c>
      <c r="H21" s="22">
        <f t="shared" si="1"/>
        <v>5651249</v>
      </c>
      <c r="I21" s="22">
        <f t="shared" si="1"/>
        <v>5781243</v>
      </c>
      <c r="J21" s="22">
        <f t="shared" si="1"/>
        <v>6106032</v>
      </c>
      <c r="K21" s="22">
        <f t="shared" si="1"/>
        <v>6215668</v>
      </c>
    </row>
    <row r="22" spans="1:12" ht="18.75" x14ac:dyDescent="0.3">
      <c r="A22" s="3"/>
      <c r="B22" s="3"/>
      <c r="C22" s="3"/>
      <c r="D22" s="11"/>
      <c r="E22" s="3"/>
      <c r="F22" s="6"/>
    </row>
    <row r="23" spans="1:12" ht="18.75" x14ac:dyDescent="0.3">
      <c r="A23" s="3"/>
      <c r="B23" s="3"/>
      <c r="C23" s="3"/>
      <c r="D23" s="11"/>
      <c r="E23" s="3"/>
      <c r="F23" s="6"/>
    </row>
    <row r="24" spans="1:12" ht="21" x14ac:dyDescent="0.35">
      <c r="B24" s="8"/>
      <c r="F24" s="1"/>
    </row>
    <row r="25" spans="1:12" x14ac:dyDescent="0.25">
      <c r="F25" s="1"/>
    </row>
    <row r="26" spans="1:12" x14ac:dyDescent="0.25">
      <c r="F26" s="1"/>
    </row>
    <row r="27" spans="1:12" x14ac:dyDescent="0.25">
      <c r="F27" s="1"/>
    </row>
  </sheetData>
  <sortState ref="A4:L19">
    <sortCondition descending="1" ref="C4:C19"/>
  </sortState>
  <mergeCells count="1">
    <mergeCell ref="A1:K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" workbookViewId="0">
      <selection sqref="A1:P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sqref="A1:P36"/>
    </sheetView>
  </sheetViews>
  <sheetFormatPr defaultRowHeight="15" x14ac:dyDescent="0.25"/>
  <cols>
    <col min="1" max="1" width="6.7109375" bestFit="1" customWidth="1"/>
    <col min="2" max="2" width="16.7109375" bestFit="1" customWidth="1"/>
    <col min="3" max="11" width="14.28515625" bestFit="1" customWidth="1"/>
    <col min="12" max="12" width="15.28515625" bestFit="1" customWidth="1"/>
    <col min="13" max="13" width="15" bestFit="1" customWidth="1"/>
  </cols>
  <sheetData>
    <row r="1" spans="1:13" x14ac:dyDescent="0.25">
      <c r="A1" t="s">
        <v>15</v>
      </c>
      <c r="B1" t="s">
        <v>0</v>
      </c>
      <c r="C1">
        <v>2010</v>
      </c>
      <c r="D1">
        <v>2011</v>
      </c>
      <c r="E1">
        <v>2012</v>
      </c>
      <c r="F1">
        <v>2013</v>
      </c>
      <c r="G1">
        <v>2014</v>
      </c>
      <c r="H1">
        <v>2015</v>
      </c>
      <c r="I1">
        <v>2016</v>
      </c>
      <c r="J1">
        <v>2017</v>
      </c>
      <c r="K1">
        <v>2018</v>
      </c>
      <c r="L1" t="s">
        <v>21</v>
      </c>
      <c r="M1" t="s">
        <v>22</v>
      </c>
    </row>
    <row r="2" spans="1:13" x14ac:dyDescent="0.25">
      <c r="A2">
        <v>1050</v>
      </c>
      <c r="B2" t="s">
        <v>18</v>
      </c>
      <c r="C2" s="23">
        <v>1621201</v>
      </c>
      <c r="D2" s="23">
        <v>1621201</v>
      </c>
      <c r="E2" s="23">
        <v>1621201</v>
      </c>
      <c r="F2" s="23">
        <v>1621201</v>
      </c>
      <c r="G2" s="23">
        <v>1621201</v>
      </c>
      <c r="H2" s="23">
        <v>1621201</v>
      </c>
      <c r="I2" s="23">
        <v>1621201</v>
      </c>
      <c r="J2" s="23">
        <v>1891048</v>
      </c>
      <c r="K2" s="23">
        <v>2013310</v>
      </c>
      <c r="L2" s="23">
        <f t="shared" ref="L2:L17" si="0">SUM(C2:K2)</f>
        <v>15252765</v>
      </c>
      <c r="M2" s="24">
        <f t="shared" ref="M2:M9" si="1">L2/9</f>
        <v>1694751.6666666667</v>
      </c>
    </row>
    <row r="3" spans="1:13" x14ac:dyDescent="0.25">
      <c r="A3">
        <v>1075</v>
      </c>
      <c r="B3" t="s">
        <v>10</v>
      </c>
      <c r="C3" s="23">
        <v>1354166</v>
      </c>
      <c r="D3" s="23">
        <v>1425831</v>
      </c>
      <c r="E3" s="23">
        <v>1421407</v>
      </c>
      <c r="F3" s="23">
        <v>1479413</v>
      </c>
      <c r="G3" s="23">
        <v>1550123</v>
      </c>
      <c r="H3" s="23">
        <v>1552186</v>
      </c>
      <c r="I3" s="23">
        <v>1531464</v>
      </c>
      <c r="J3" s="23">
        <v>1582908</v>
      </c>
      <c r="K3" s="23">
        <v>1622118</v>
      </c>
      <c r="L3" s="23">
        <f t="shared" si="0"/>
        <v>13519616</v>
      </c>
      <c r="M3" s="24">
        <f t="shared" si="1"/>
        <v>1502179.5555555555</v>
      </c>
    </row>
    <row r="4" spans="1:13" s="25" customFormat="1" x14ac:dyDescent="0.25">
      <c r="A4" s="25">
        <v>1080</v>
      </c>
      <c r="B4" s="25" t="s">
        <v>11</v>
      </c>
      <c r="C4" s="26">
        <v>587971</v>
      </c>
      <c r="D4" s="26">
        <v>609835</v>
      </c>
      <c r="E4" s="26">
        <v>715350</v>
      </c>
      <c r="F4" s="26">
        <v>690133</v>
      </c>
      <c r="G4" s="26">
        <v>802479</v>
      </c>
      <c r="H4" s="26">
        <v>884120</v>
      </c>
      <c r="I4" s="26">
        <v>913800</v>
      </c>
      <c r="J4" s="26">
        <v>927249</v>
      </c>
      <c r="K4" s="26">
        <v>914694</v>
      </c>
      <c r="L4" s="26">
        <f t="shared" si="0"/>
        <v>7045631</v>
      </c>
      <c r="M4" s="27">
        <f t="shared" si="1"/>
        <v>782847.88888888888</v>
      </c>
    </row>
    <row r="5" spans="1:13" x14ac:dyDescent="0.25">
      <c r="A5">
        <v>1015</v>
      </c>
      <c r="B5" t="s">
        <v>3</v>
      </c>
      <c r="C5" s="23">
        <v>167158</v>
      </c>
      <c r="D5" s="23">
        <v>198715</v>
      </c>
      <c r="E5" s="23">
        <v>242827</v>
      </c>
      <c r="F5" s="23">
        <v>236231</v>
      </c>
      <c r="G5" s="23">
        <v>233073</v>
      </c>
      <c r="H5" s="23">
        <v>252414</v>
      </c>
      <c r="I5" s="23">
        <v>252138</v>
      </c>
      <c r="J5" s="23">
        <v>264968</v>
      </c>
      <c r="K5" s="23">
        <v>274854</v>
      </c>
      <c r="L5" s="23">
        <f t="shared" si="0"/>
        <v>2122378</v>
      </c>
      <c r="M5" s="24">
        <f t="shared" si="1"/>
        <v>235819.77777777778</v>
      </c>
    </row>
    <row r="6" spans="1:13" s="25" customFormat="1" x14ac:dyDescent="0.25">
      <c r="A6" s="25">
        <v>2045</v>
      </c>
      <c r="B6" s="25" t="s">
        <v>14</v>
      </c>
      <c r="C6" s="26">
        <v>287360</v>
      </c>
      <c r="D6" s="26">
        <v>274860</v>
      </c>
      <c r="E6" s="26">
        <v>265517</v>
      </c>
      <c r="F6" s="26">
        <v>246137</v>
      </c>
      <c r="G6" s="26">
        <v>251255</v>
      </c>
      <c r="H6" s="26">
        <v>236637</v>
      </c>
      <c r="I6" s="26">
        <v>216887</v>
      </c>
      <c r="J6" s="26">
        <v>171200</v>
      </c>
      <c r="K6" s="26">
        <v>66200</v>
      </c>
      <c r="L6" s="26">
        <f t="shared" si="0"/>
        <v>2016053</v>
      </c>
      <c r="M6" s="27">
        <f t="shared" si="1"/>
        <v>224005.88888888888</v>
      </c>
    </row>
    <row r="7" spans="1:13" x14ac:dyDescent="0.25">
      <c r="A7">
        <v>1070</v>
      </c>
      <c r="B7" t="s">
        <v>9</v>
      </c>
      <c r="C7" s="23">
        <v>152387</v>
      </c>
      <c r="D7" s="23">
        <v>164801</v>
      </c>
      <c r="E7" s="23">
        <v>198265</v>
      </c>
      <c r="F7" s="23">
        <v>184978</v>
      </c>
      <c r="G7" s="23">
        <v>189109</v>
      </c>
      <c r="H7" s="23">
        <v>203593</v>
      </c>
      <c r="I7" s="23">
        <v>199289</v>
      </c>
      <c r="J7" s="23">
        <v>201504</v>
      </c>
      <c r="K7" s="23">
        <v>209868</v>
      </c>
      <c r="L7" s="23">
        <f t="shared" si="0"/>
        <v>1703794</v>
      </c>
      <c r="M7" s="24">
        <f t="shared" si="1"/>
        <v>189310.44444444444</v>
      </c>
    </row>
    <row r="8" spans="1:13" x14ac:dyDescent="0.25">
      <c r="A8">
        <v>1065</v>
      </c>
      <c r="B8" t="s">
        <v>8</v>
      </c>
      <c r="C8" s="23">
        <v>164237</v>
      </c>
      <c r="D8" s="23">
        <v>168561</v>
      </c>
      <c r="E8" s="23">
        <v>176204</v>
      </c>
      <c r="F8" s="23">
        <v>179732</v>
      </c>
      <c r="G8" s="23">
        <v>185271</v>
      </c>
      <c r="H8" s="23">
        <v>201188</v>
      </c>
      <c r="I8" s="23">
        <v>189323</v>
      </c>
      <c r="J8" s="23">
        <v>193475</v>
      </c>
      <c r="K8" s="23">
        <v>201624</v>
      </c>
      <c r="L8" s="23">
        <f t="shared" si="0"/>
        <v>1659615</v>
      </c>
      <c r="M8" s="24">
        <f t="shared" si="1"/>
        <v>184401.66666666666</v>
      </c>
    </row>
    <row r="9" spans="1:13" s="25" customFormat="1" x14ac:dyDescent="0.25">
      <c r="A9" s="25">
        <v>1020</v>
      </c>
      <c r="B9" s="25" t="s">
        <v>4</v>
      </c>
      <c r="C9" s="26">
        <v>155685</v>
      </c>
      <c r="D9" s="26">
        <v>173344</v>
      </c>
      <c r="E9" s="26">
        <v>166957</v>
      </c>
      <c r="F9" s="26">
        <v>155291</v>
      </c>
      <c r="G9" s="26">
        <v>148367</v>
      </c>
      <c r="H9" s="26">
        <v>156089</v>
      </c>
      <c r="I9" s="26">
        <v>149657</v>
      </c>
      <c r="J9" s="26">
        <v>166568</v>
      </c>
      <c r="K9" s="26">
        <v>151715</v>
      </c>
      <c r="L9" s="26">
        <f t="shared" si="0"/>
        <v>1423673</v>
      </c>
      <c r="M9" s="27">
        <f t="shared" si="1"/>
        <v>158185.88888888888</v>
      </c>
    </row>
    <row r="10" spans="1:13" x14ac:dyDescent="0.25">
      <c r="A10" s="28">
        <v>1030</v>
      </c>
      <c r="B10" s="28" t="s">
        <v>6</v>
      </c>
      <c r="C10" s="29"/>
      <c r="D10" s="29"/>
      <c r="E10" s="29"/>
      <c r="F10" s="29"/>
      <c r="G10" s="29"/>
      <c r="H10" s="29"/>
      <c r="I10" s="29">
        <v>167674</v>
      </c>
      <c r="J10" s="29">
        <v>204293</v>
      </c>
      <c r="K10" s="29">
        <v>219805</v>
      </c>
      <c r="L10" s="23">
        <f t="shared" si="0"/>
        <v>591772</v>
      </c>
      <c r="M10" s="30">
        <f>L10/4</f>
        <v>147943</v>
      </c>
    </row>
    <row r="11" spans="1:13" x14ac:dyDescent="0.25">
      <c r="A11">
        <v>1040</v>
      </c>
      <c r="B11" t="s">
        <v>7</v>
      </c>
      <c r="C11" s="23">
        <v>105128</v>
      </c>
      <c r="D11" s="23">
        <v>119193</v>
      </c>
      <c r="E11" s="23">
        <v>136544</v>
      </c>
      <c r="F11" s="23">
        <v>118487</v>
      </c>
      <c r="G11" s="23">
        <v>165004</v>
      </c>
      <c r="H11" s="23">
        <v>147360</v>
      </c>
      <c r="I11" s="23">
        <v>135181</v>
      </c>
      <c r="J11" s="23">
        <v>136735</v>
      </c>
      <c r="K11" s="23">
        <v>156169</v>
      </c>
      <c r="L11" s="23">
        <f t="shared" si="0"/>
        <v>1219801</v>
      </c>
      <c r="M11" s="24">
        <f>L11/9</f>
        <v>135533.44444444444</v>
      </c>
    </row>
    <row r="12" spans="1:13" s="25" customFormat="1" x14ac:dyDescent="0.25">
      <c r="A12" s="25">
        <v>1010</v>
      </c>
      <c r="B12" s="25" t="s">
        <v>2</v>
      </c>
      <c r="C12" s="26">
        <v>112963</v>
      </c>
      <c r="D12" s="26">
        <v>121624</v>
      </c>
      <c r="E12" s="26">
        <v>124381</v>
      </c>
      <c r="F12" s="26">
        <v>127489</v>
      </c>
      <c r="G12" s="26">
        <v>128843</v>
      </c>
      <c r="H12" s="26">
        <v>136206</v>
      </c>
      <c r="I12" s="26">
        <v>136682</v>
      </c>
      <c r="J12" s="26">
        <v>140112</v>
      </c>
      <c r="K12" s="26">
        <v>147768</v>
      </c>
      <c r="L12" s="23">
        <f t="shared" si="0"/>
        <v>1176068</v>
      </c>
      <c r="M12" s="27">
        <f>L12/9</f>
        <v>130674.22222222222</v>
      </c>
    </row>
    <row r="13" spans="1:13" s="28" customFormat="1" x14ac:dyDescent="0.25">
      <c r="A13" s="28">
        <v>1025</v>
      </c>
      <c r="B13" s="28" t="s">
        <v>5</v>
      </c>
      <c r="C13" s="29">
        <v>60595</v>
      </c>
      <c r="D13" s="29">
        <v>64288</v>
      </c>
      <c r="E13" s="29">
        <v>76882</v>
      </c>
      <c r="F13" s="29">
        <v>100481</v>
      </c>
      <c r="G13" s="29">
        <v>80190</v>
      </c>
      <c r="H13" s="29">
        <v>93832</v>
      </c>
      <c r="I13" s="29">
        <v>95282</v>
      </c>
      <c r="J13" s="29">
        <v>78064</v>
      </c>
      <c r="K13" s="29">
        <v>85900</v>
      </c>
      <c r="L13" s="23">
        <f t="shared" si="0"/>
        <v>735514</v>
      </c>
      <c r="M13" s="30">
        <f>L13/9</f>
        <v>81723.777777777781</v>
      </c>
    </row>
    <row r="14" spans="1:13" x14ac:dyDescent="0.25">
      <c r="A14">
        <v>2050</v>
      </c>
      <c r="B14" t="s">
        <v>17</v>
      </c>
      <c r="C14" s="23">
        <v>85223</v>
      </c>
      <c r="D14" s="23">
        <v>55370</v>
      </c>
      <c r="E14" s="23">
        <v>47769</v>
      </c>
      <c r="F14" s="23">
        <v>52200</v>
      </c>
      <c r="G14" s="23">
        <v>64200</v>
      </c>
      <c r="H14" s="23">
        <v>68650</v>
      </c>
      <c r="I14" s="23">
        <v>74182</v>
      </c>
      <c r="J14" s="23">
        <v>43200</v>
      </c>
      <c r="K14" s="23">
        <v>47200</v>
      </c>
      <c r="L14" s="23">
        <f t="shared" si="0"/>
        <v>537994</v>
      </c>
      <c r="M14" s="24">
        <f>L14/9</f>
        <v>59777.111111111109</v>
      </c>
    </row>
    <row r="15" spans="1:13" x14ac:dyDescent="0.25">
      <c r="A15">
        <v>2005</v>
      </c>
      <c r="B15" t="s">
        <v>13</v>
      </c>
      <c r="C15" s="23">
        <v>42765</v>
      </c>
      <c r="D15" s="23">
        <v>42765</v>
      </c>
      <c r="E15" s="23">
        <v>42765</v>
      </c>
      <c r="F15" s="23">
        <v>42765</v>
      </c>
      <c r="G15" s="23">
        <v>42765</v>
      </c>
      <c r="H15" s="23">
        <v>42765</v>
      </c>
      <c r="I15" s="23">
        <v>46975</v>
      </c>
      <c r="J15" s="23">
        <v>51700</v>
      </c>
      <c r="K15" s="23">
        <v>51435</v>
      </c>
      <c r="L15" s="23">
        <f t="shared" si="0"/>
        <v>406700</v>
      </c>
      <c r="M15" s="24">
        <f>L15/9</f>
        <v>45188.888888888891</v>
      </c>
    </row>
    <row r="16" spans="1:13" x14ac:dyDescent="0.25">
      <c r="A16">
        <v>1095</v>
      </c>
      <c r="B16" t="s">
        <v>12</v>
      </c>
      <c r="C16" s="23"/>
      <c r="D16" s="23"/>
      <c r="E16" s="23"/>
      <c r="F16" s="23">
        <v>60000</v>
      </c>
      <c r="G16" s="23">
        <v>50008</v>
      </c>
      <c r="H16" s="23">
        <v>50008</v>
      </c>
      <c r="I16" s="23">
        <v>50008</v>
      </c>
      <c r="J16" s="23">
        <v>50008</v>
      </c>
      <c r="K16" s="23">
        <v>50008</v>
      </c>
      <c r="L16" s="23">
        <f t="shared" si="0"/>
        <v>310040</v>
      </c>
      <c r="M16" s="24">
        <f>L16/7</f>
        <v>44291.428571428572</v>
      </c>
    </row>
    <row r="17" spans="1:13" x14ac:dyDescent="0.25">
      <c r="A17">
        <v>1005</v>
      </c>
      <c r="B17" t="s">
        <v>1</v>
      </c>
      <c r="C17" s="23">
        <v>4500</v>
      </c>
      <c r="D17" s="23">
        <v>3250</v>
      </c>
      <c r="E17" s="23">
        <v>3250</v>
      </c>
      <c r="F17" s="23">
        <v>4000</v>
      </c>
      <c r="G17" s="23">
        <v>5000</v>
      </c>
      <c r="H17" s="23">
        <v>5000</v>
      </c>
      <c r="I17" s="23">
        <v>1500</v>
      </c>
      <c r="J17" s="23">
        <v>3000</v>
      </c>
      <c r="K17" s="23">
        <v>3000</v>
      </c>
      <c r="L17" s="23">
        <f t="shared" si="0"/>
        <v>32500</v>
      </c>
      <c r="M17" s="24">
        <f>L17/9</f>
        <v>3611.1111111111113</v>
      </c>
    </row>
    <row r="23" spans="1:13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3" x14ac:dyDescent="0.25">
      <c r="B24" t="s">
        <v>16</v>
      </c>
      <c r="C24" s="23">
        <v>4901339</v>
      </c>
      <c r="D24" s="23">
        <v>4901339</v>
      </c>
      <c r="E24" s="23">
        <v>5239319</v>
      </c>
      <c r="F24" s="23">
        <v>5298538</v>
      </c>
      <c r="G24" s="23">
        <v>5516888</v>
      </c>
      <c r="H24" s="23">
        <v>5589464</v>
      </c>
      <c r="I24" s="23">
        <v>5781243</v>
      </c>
      <c r="J24" s="23">
        <v>6106032</v>
      </c>
      <c r="K24" s="23">
        <v>6215668</v>
      </c>
      <c r="L24" s="23"/>
    </row>
  </sheetData>
  <sortState ref="A2:M17">
    <sortCondition descending="1" ref="M2:M1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0.5703125" style="10" customWidth="1"/>
    <col min="2" max="2" width="20.5703125" style="10" customWidth="1"/>
    <col min="3" max="4" width="17.7109375" style="10" customWidth="1"/>
    <col min="5" max="5" width="18.85546875" style="10" customWidth="1"/>
    <col min="6" max="6" width="17.7109375" style="10" customWidth="1"/>
    <col min="7" max="7" width="19.7109375" style="10" customWidth="1"/>
    <col min="8" max="8" width="17.5703125" style="10" customWidth="1"/>
    <col min="9" max="9" width="18" style="10" customWidth="1"/>
    <col min="10" max="10" width="17.5703125" style="10" customWidth="1"/>
    <col min="11" max="13" width="19.28515625" style="10" customWidth="1"/>
    <col min="14" max="14" width="22.7109375" style="33" customWidth="1"/>
    <col min="15" max="15" width="16.85546875" style="32" customWidth="1"/>
    <col min="16" max="16" width="16.85546875" style="34" customWidth="1"/>
    <col min="17" max="16384" width="9.140625" style="10"/>
  </cols>
  <sheetData>
    <row r="1" spans="1:17" ht="21" x14ac:dyDescent="0.35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ht="18.75" x14ac:dyDescent="0.3">
      <c r="A2" s="11"/>
      <c r="B2" s="11"/>
      <c r="C2" s="11"/>
      <c r="D2" s="11"/>
      <c r="E2" s="11"/>
      <c r="F2" s="11"/>
    </row>
    <row r="3" spans="1:17" ht="30.75" x14ac:dyDescent="0.3">
      <c r="A3" s="31" t="s">
        <v>15</v>
      </c>
      <c r="B3" s="31" t="s">
        <v>0</v>
      </c>
      <c r="C3" s="31">
        <v>2010</v>
      </c>
      <c r="D3" s="31">
        <v>2011</v>
      </c>
      <c r="E3" s="31">
        <v>2012</v>
      </c>
      <c r="F3" s="31">
        <v>2013</v>
      </c>
      <c r="G3" s="31">
        <v>2014</v>
      </c>
      <c r="H3" s="31">
        <v>2015</v>
      </c>
      <c r="I3" s="31">
        <v>2016</v>
      </c>
      <c r="J3" s="31">
        <v>2017</v>
      </c>
      <c r="K3" s="31">
        <v>2018</v>
      </c>
      <c r="L3" s="39">
        <v>2019</v>
      </c>
      <c r="M3" s="59">
        <v>2020</v>
      </c>
      <c r="N3" s="35" t="s">
        <v>16</v>
      </c>
      <c r="O3" s="38" t="s">
        <v>23</v>
      </c>
      <c r="P3" s="36" t="s">
        <v>25</v>
      </c>
    </row>
    <row r="4" spans="1:17" ht="18.75" x14ac:dyDescent="0.3">
      <c r="A4" s="5">
        <v>1050</v>
      </c>
      <c r="B4" s="11" t="s">
        <v>18</v>
      </c>
      <c r="C4" s="21">
        <v>1621201</v>
      </c>
      <c r="D4" s="21">
        <v>1621201</v>
      </c>
      <c r="E4" s="21">
        <v>1621201</v>
      </c>
      <c r="F4" s="21">
        <v>1621201</v>
      </c>
      <c r="G4" s="21">
        <v>1621201</v>
      </c>
      <c r="H4" s="21">
        <v>1621201</v>
      </c>
      <c r="I4" s="21">
        <v>1621201</v>
      </c>
      <c r="J4" s="21">
        <v>1891048</v>
      </c>
      <c r="K4" s="21">
        <v>2013310</v>
      </c>
      <c r="L4" s="21">
        <v>2112254</v>
      </c>
      <c r="M4" s="21">
        <v>2246998</v>
      </c>
      <c r="N4" s="49">
        <f>SUM(C4:M4)</f>
        <v>19612017</v>
      </c>
      <c r="O4" s="46">
        <f>(+L4-C4)/C4</f>
        <v>0.30289458247311712</v>
      </c>
      <c r="P4" s="50">
        <f>+L4-C4</f>
        <v>491053</v>
      </c>
      <c r="Q4" s="11"/>
    </row>
    <row r="5" spans="1:17" ht="18.75" x14ac:dyDescent="0.3">
      <c r="A5" s="5">
        <v>1075</v>
      </c>
      <c r="B5" s="11" t="s">
        <v>10</v>
      </c>
      <c r="C5" s="21">
        <v>1354166</v>
      </c>
      <c r="D5" s="21">
        <v>1425831</v>
      </c>
      <c r="E5" s="21">
        <v>1421407</v>
      </c>
      <c r="F5" s="21">
        <v>1479413</v>
      </c>
      <c r="G5" s="21">
        <v>1550123</v>
      </c>
      <c r="H5" s="21">
        <v>1552186</v>
      </c>
      <c r="I5" s="21">
        <v>1531464</v>
      </c>
      <c r="J5" s="21">
        <v>1582908</v>
      </c>
      <c r="K5" s="21">
        <v>1622118</v>
      </c>
      <c r="L5" s="21">
        <v>1768465</v>
      </c>
      <c r="M5" s="21">
        <v>1771286</v>
      </c>
      <c r="N5" s="49">
        <f t="shared" ref="N5:N18" si="0">SUM(C5:M5)</f>
        <v>17059367</v>
      </c>
      <c r="O5" s="46">
        <f t="shared" ref="O5:O18" si="1">(+L5-C5)/C5</f>
        <v>0.3059440275416751</v>
      </c>
      <c r="P5" s="50">
        <f t="shared" ref="P5:P18" si="2">+L5-C5</f>
        <v>414299</v>
      </c>
      <c r="Q5" s="11"/>
    </row>
    <row r="6" spans="1:17" ht="18.75" x14ac:dyDescent="0.3">
      <c r="A6" s="5">
        <v>1080</v>
      </c>
      <c r="B6" s="11" t="s">
        <v>11</v>
      </c>
      <c r="C6" s="21">
        <v>587971</v>
      </c>
      <c r="D6" s="21">
        <v>609835</v>
      </c>
      <c r="E6" s="21">
        <v>715350</v>
      </c>
      <c r="F6" s="21">
        <v>690133</v>
      </c>
      <c r="G6" s="21">
        <v>802479</v>
      </c>
      <c r="H6" s="21">
        <v>884120</v>
      </c>
      <c r="I6" s="21">
        <v>913800</v>
      </c>
      <c r="J6" s="21">
        <v>927249</v>
      </c>
      <c r="K6" s="21">
        <v>914694</v>
      </c>
      <c r="L6" s="21">
        <v>918517</v>
      </c>
      <c r="M6" s="21">
        <v>972668</v>
      </c>
      <c r="N6" s="49">
        <f t="shared" si="0"/>
        <v>8936816</v>
      </c>
      <c r="O6" s="46">
        <f t="shared" si="1"/>
        <v>0.5621807878279711</v>
      </c>
      <c r="P6" s="50">
        <f t="shared" si="2"/>
        <v>330546</v>
      </c>
      <c r="Q6" s="11"/>
    </row>
    <row r="7" spans="1:17" ht="18.75" x14ac:dyDescent="0.3">
      <c r="A7" s="5">
        <v>1015</v>
      </c>
      <c r="B7" s="11" t="s">
        <v>3</v>
      </c>
      <c r="C7" s="21">
        <v>167158</v>
      </c>
      <c r="D7" s="21">
        <v>198715</v>
      </c>
      <c r="E7" s="21">
        <v>242827</v>
      </c>
      <c r="F7" s="21">
        <v>236231</v>
      </c>
      <c r="G7" s="21">
        <v>233073</v>
      </c>
      <c r="H7" s="21">
        <v>252414</v>
      </c>
      <c r="I7" s="21">
        <v>252138</v>
      </c>
      <c r="J7" s="21">
        <v>264968</v>
      </c>
      <c r="K7" s="21">
        <v>274854</v>
      </c>
      <c r="L7" s="21">
        <v>286328</v>
      </c>
      <c r="M7" s="21">
        <v>296202</v>
      </c>
      <c r="N7" s="49">
        <f t="shared" si="0"/>
        <v>2704908</v>
      </c>
      <c r="O7" s="46">
        <f t="shared" si="1"/>
        <v>0.71291831680206752</v>
      </c>
      <c r="P7" s="50">
        <f t="shared" si="2"/>
        <v>119170</v>
      </c>
      <c r="Q7" s="11"/>
    </row>
    <row r="8" spans="1:17" ht="18.75" x14ac:dyDescent="0.3">
      <c r="A8" s="5">
        <v>1070</v>
      </c>
      <c r="B8" s="11" t="s">
        <v>9</v>
      </c>
      <c r="C8" s="21">
        <v>152387</v>
      </c>
      <c r="D8" s="21">
        <v>164801</v>
      </c>
      <c r="E8" s="21">
        <v>198265</v>
      </c>
      <c r="F8" s="21">
        <v>184978</v>
      </c>
      <c r="G8" s="21">
        <v>189109</v>
      </c>
      <c r="H8" s="21">
        <v>203593</v>
      </c>
      <c r="I8" s="21">
        <v>199289</v>
      </c>
      <c r="J8" s="21">
        <v>201504</v>
      </c>
      <c r="K8" s="21">
        <v>209868</v>
      </c>
      <c r="L8" s="21">
        <v>207979</v>
      </c>
      <c r="M8" s="21">
        <v>212624</v>
      </c>
      <c r="N8" s="49">
        <f t="shared" si="0"/>
        <v>2124397</v>
      </c>
      <c r="O8" s="46">
        <f t="shared" si="1"/>
        <v>0.3648080216816395</v>
      </c>
      <c r="P8" s="50">
        <f t="shared" si="2"/>
        <v>55592</v>
      </c>
      <c r="Q8" s="11"/>
    </row>
    <row r="9" spans="1:17" ht="18.75" x14ac:dyDescent="0.3">
      <c r="A9" s="5">
        <v>1065</v>
      </c>
      <c r="B9" s="11" t="s">
        <v>8</v>
      </c>
      <c r="C9" s="21">
        <v>164237</v>
      </c>
      <c r="D9" s="21">
        <v>168561</v>
      </c>
      <c r="E9" s="21">
        <v>176204</v>
      </c>
      <c r="F9" s="21">
        <v>179732</v>
      </c>
      <c r="G9" s="21">
        <v>185271</v>
      </c>
      <c r="H9" s="21">
        <v>201188</v>
      </c>
      <c r="I9" s="21">
        <v>189323</v>
      </c>
      <c r="J9" s="21">
        <v>193475</v>
      </c>
      <c r="K9" s="21">
        <v>201624</v>
      </c>
      <c r="L9" s="21">
        <v>205228</v>
      </c>
      <c r="M9" s="21">
        <v>215895</v>
      </c>
      <c r="N9" s="49">
        <f t="shared" si="0"/>
        <v>2080738</v>
      </c>
      <c r="O9" s="46">
        <f t="shared" si="1"/>
        <v>0.24958444199540908</v>
      </c>
      <c r="P9" s="50">
        <f t="shared" si="2"/>
        <v>40991</v>
      </c>
      <c r="Q9" s="11"/>
    </row>
    <row r="10" spans="1:17" ht="18.75" x14ac:dyDescent="0.3">
      <c r="A10" s="5">
        <v>1020</v>
      </c>
      <c r="B10" s="11" t="s">
        <v>4</v>
      </c>
      <c r="C10" s="21">
        <v>155685</v>
      </c>
      <c r="D10" s="21">
        <v>173344</v>
      </c>
      <c r="E10" s="21">
        <v>166957</v>
      </c>
      <c r="F10" s="21">
        <v>155291</v>
      </c>
      <c r="G10" s="21">
        <v>148367</v>
      </c>
      <c r="H10" s="21">
        <v>156089</v>
      </c>
      <c r="I10" s="21">
        <v>149657</v>
      </c>
      <c r="J10" s="21">
        <v>166568</v>
      </c>
      <c r="K10" s="21">
        <v>151715</v>
      </c>
      <c r="L10" s="21">
        <v>154290</v>
      </c>
      <c r="M10" s="21">
        <v>159751</v>
      </c>
      <c r="N10" s="49">
        <f t="shared" si="0"/>
        <v>1737714</v>
      </c>
      <c r="O10" s="51">
        <f t="shared" si="1"/>
        <v>-8.9604008093265245E-3</v>
      </c>
      <c r="P10" s="50">
        <f t="shared" si="2"/>
        <v>-1395</v>
      </c>
      <c r="Q10" s="11"/>
    </row>
    <row r="11" spans="1:17" ht="18.75" x14ac:dyDescent="0.3">
      <c r="A11" s="5">
        <v>1040</v>
      </c>
      <c r="B11" s="11" t="s">
        <v>7</v>
      </c>
      <c r="C11" s="21">
        <v>105128</v>
      </c>
      <c r="D11" s="21">
        <v>119193</v>
      </c>
      <c r="E11" s="21">
        <v>136544</v>
      </c>
      <c r="F11" s="21">
        <v>118487</v>
      </c>
      <c r="G11" s="21">
        <v>165004</v>
      </c>
      <c r="H11" s="21">
        <v>147360</v>
      </c>
      <c r="I11" s="21">
        <v>135181</v>
      </c>
      <c r="J11" s="21">
        <v>136735</v>
      </c>
      <c r="K11" s="21">
        <v>156169</v>
      </c>
      <c r="L11" s="21">
        <v>215793</v>
      </c>
      <c r="M11" s="21">
        <v>134403</v>
      </c>
      <c r="N11" s="49">
        <f t="shared" si="0"/>
        <v>1569997</v>
      </c>
      <c r="O11" s="46">
        <f t="shared" si="1"/>
        <v>1.0526691271592725</v>
      </c>
      <c r="P11" s="50">
        <f t="shared" si="2"/>
        <v>110665</v>
      </c>
      <c r="Q11" s="11"/>
    </row>
    <row r="12" spans="1:17" ht="18.75" x14ac:dyDescent="0.3">
      <c r="A12" s="5">
        <v>1010</v>
      </c>
      <c r="B12" s="11" t="s">
        <v>2</v>
      </c>
      <c r="C12" s="21">
        <v>112963</v>
      </c>
      <c r="D12" s="21">
        <v>121624</v>
      </c>
      <c r="E12" s="21">
        <v>124381</v>
      </c>
      <c r="F12" s="21">
        <v>127489</v>
      </c>
      <c r="G12" s="21">
        <v>128843</v>
      </c>
      <c r="H12" s="21">
        <v>136206</v>
      </c>
      <c r="I12" s="21">
        <v>136682</v>
      </c>
      <c r="J12" s="21">
        <v>140112</v>
      </c>
      <c r="K12" s="21">
        <v>147768</v>
      </c>
      <c r="L12" s="21">
        <v>162857</v>
      </c>
      <c r="M12" s="21">
        <v>177092</v>
      </c>
      <c r="N12" s="49">
        <f t="shared" si="0"/>
        <v>1516017</v>
      </c>
      <c r="O12" s="46">
        <f t="shared" si="1"/>
        <v>0.44168444534936219</v>
      </c>
      <c r="P12" s="50">
        <f t="shared" si="2"/>
        <v>49894</v>
      </c>
      <c r="Q12" s="11"/>
    </row>
    <row r="13" spans="1:17" ht="18.75" x14ac:dyDescent="0.3">
      <c r="A13" s="5">
        <v>1030</v>
      </c>
      <c r="B13" s="11" t="s">
        <v>6</v>
      </c>
      <c r="C13" s="21"/>
      <c r="D13" s="21"/>
      <c r="E13" s="21"/>
      <c r="F13" s="21"/>
      <c r="G13" s="21"/>
      <c r="H13" s="21"/>
      <c r="I13" s="21">
        <v>167674</v>
      </c>
      <c r="J13" s="21">
        <v>204293</v>
      </c>
      <c r="K13" s="21">
        <v>219805</v>
      </c>
      <c r="L13" s="21">
        <v>225330</v>
      </c>
      <c r="M13" s="21">
        <v>253012</v>
      </c>
      <c r="N13" s="49">
        <f t="shared" si="0"/>
        <v>1070114</v>
      </c>
      <c r="O13" s="46">
        <f>(+L13-I13)/I13</f>
        <v>0.34385772391664776</v>
      </c>
      <c r="P13" s="50">
        <f>+L13-I13</f>
        <v>57656</v>
      </c>
      <c r="Q13" s="11" t="s">
        <v>24</v>
      </c>
    </row>
    <row r="14" spans="1:17" ht="18.75" x14ac:dyDescent="0.3">
      <c r="A14" s="5">
        <v>1025</v>
      </c>
      <c r="B14" s="11" t="s">
        <v>5</v>
      </c>
      <c r="C14" s="21">
        <v>60595</v>
      </c>
      <c r="D14" s="21">
        <v>64288</v>
      </c>
      <c r="E14" s="21">
        <v>76882</v>
      </c>
      <c r="F14" s="21">
        <v>100481</v>
      </c>
      <c r="G14" s="21">
        <v>80190</v>
      </c>
      <c r="H14" s="21">
        <v>93832</v>
      </c>
      <c r="I14" s="21">
        <v>95282</v>
      </c>
      <c r="J14" s="21">
        <v>78064</v>
      </c>
      <c r="K14" s="21">
        <v>85900</v>
      </c>
      <c r="L14" s="21">
        <v>88171</v>
      </c>
      <c r="M14" s="21">
        <v>89705</v>
      </c>
      <c r="N14" s="49">
        <f t="shared" si="0"/>
        <v>913390</v>
      </c>
      <c r="O14" s="46">
        <f t="shared" si="1"/>
        <v>0.45508705338724315</v>
      </c>
      <c r="P14" s="50">
        <f t="shared" si="2"/>
        <v>27576</v>
      </c>
      <c r="Q14" s="11"/>
    </row>
    <row r="15" spans="1:17" ht="18.75" x14ac:dyDescent="0.3">
      <c r="A15" s="5">
        <v>2050</v>
      </c>
      <c r="B15" s="11" t="s">
        <v>17</v>
      </c>
      <c r="C15" s="21">
        <v>85223</v>
      </c>
      <c r="D15" s="21">
        <v>55370</v>
      </c>
      <c r="E15" s="21">
        <v>47769</v>
      </c>
      <c r="F15" s="21">
        <v>52200</v>
      </c>
      <c r="G15" s="21">
        <v>64200</v>
      </c>
      <c r="H15" s="21">
        <v>68650</v>
      </c>
      <c r="I15" s="21">
        <v>74182</v>
      </c>
      <c r="J15" s="21">
        <v>43200</v>
      </c>
      <c r="K15" s="21">
        <v>47200</v>
      </c>
      <c r="L15" s="21">
        <v>52200</v>
      </c>
      <c r="M15" s="21">
        <v>54200</v>
      </c>
      <c r="N15" s="49">
        <f t="shared" si="0"/>
        <v>644394</v>
      </c>
      <c r="O15" s="51">
        <f t="shared" si="1"/>
        <v>-0.38748929279654554</v>
      </c>
      <c r="P15" s="50">
        <f t="shared" si="2"/>
        <v>-33023</v>
      </c>
      <c r="Q15" s="11"/>
    </row>
    <row r="16" spans="1:17" ht="18.75" x14ac:dyDescent="0.3">
      <c r="A16" s="5">
        <v>2005</v>
      </c>
      <c r="B16" s="11" t="s">
        <v>13</v>
      </c>
      <c r="C16" s="21">
        <v>42765</v>
      </c>
      <c r="D16" s="21">
        <v>42765</v>
      </c>
      <c r="E16" s="21">
        <v>42765</v>
      </c>
      <c r="F16" s="21">
        <v>42765</v>
      </c>
      <c r="G16" s="21">
        <v>42765</v>
      </c>
      <c r="H16" s="21">
        <v>42765</v>
      </c>
      <c r="I16" s="21">
        <v>46975</v>
      </c>
      <c r="J16" s="21">
        <v>51700</v>
      </c>
      <c r="K16" s="21">
        <v>51435</v>
      </c>
      <c r="L16" s="21">
        <v>50000</v>
      </c>
      <c r="M16" s="21">
        <v>50000</v>
      </c>
      <c r="N16" s="49">
        <f t="shared" si="0"/>
        <v>506700</v>
      </c>
      <c r="O16" s="46">
        <f t="shared" si="1"/>
        <v>0.16918040453641997</v>
      </c>
      <c r="P16" s="50">
        <f t="shared" si="2"/>
        <v>7235</v>
      </c>
      <c r="Q16" s="11"/>
    </row>
    <row r="17" spans="1:17" ht="18.75" x14ac:dyDescent="0.3">
      <c r="A17" s="5">
        <v>1095</v>
      </c>
      <c r="B17" s="11" t="s">
        <v>12</v>
      </c>
      <c r="C17" s="21"/>
      <c r="D17" s="21"/>
      <c r="E17" s="21"/>
      <c r="F17" s="21">
        <v>60000</v>
      </c>
      <c r="G17" s="21">
        <v>50008</v>
      </c>
      <c r="H17" s="21">
        <v>50008</v>
      </c>
      <c r="I17" s="21">
        <v>50008</v>
      </c>
      <c r="J17" s="21">
        <v>50008</v>
      </c>
      <c r="K17" s="21">
        <v>50008</v>
      </c>
      <c r="L17" s="21">
        <v>50008</v>
      </c>
      <c r="M17" s="21">
        <v>50008</v>
      </c>
      <c r="N17" s="49">
        <f t="shared" si="0"/>
        <v>410056</v>
      </c>
      <c r="O17" s="51">
        <f>(+L17-F17)/F17</f>
        <v>-0.16653333333333334</v>
      </c>
      <c r="P17" s="50">
        <f>+L17-F17</f>
        <v>-9992</v>
      </c>
      <c r="Q17" s="11" t="s">
        <v>26</v>
      </c>
    </row>
    <row r="18" spans="1:17" ht="18.75" x14ac:dyDescent="0.3">
      <c r="A18" s="5">
        <v>1005</v>
      </c>
      <c r="B18" s="11" t="s">
        <v>1</v>
      </c>
      <c r="C18" s="21">
        <v>4500</v>
      </c>
      <c r="D18" s="21">
        <v>3250</v>
      </c>
      <c r="E18" s="21">
        <v>3250</v>
      </c>
      <c r="F18" s="21">
        <v>4000</v>
      </c>
      <c r="G18" s="21">
        <v>5000</v>
      </c>
      <c r="H18" s="21">
        <v>5000</v>
      </c>
      <c r="I18" s="21">
        <v>1500</v>
      </c>
      <c r="J18" s="21">
        <v>3000</v>
      </c>
      <c r="K18" s="21">
        <v>3000</v>
      </c>
      <c r="L18" s="21">
        <v>3000</v>
      </c>
      <c r="M18" s="21">
        <v>3000</v>
      </c>
      <c r="N18" s="49">
        <f t="shared" si="0"/>
        <v>38500</v>
      </c>
      <c r="O18" s="51">
        <f t="shared" si="1"/>
        <v>-0.33333333333333331</v>
      </c>
      <c r="P18" s="50">
        <f t="shared" si="2"/>
        <v>-1500</v>
      </c>
      <c r="Q18" s="11"/>
    </row>
    <row r="19" spans="1:17" ht="21" x14ac:dyDescent="0.35">
      <c r="A19" s="5"/>
      <c r="B19" s="11"/>
      <c r="C19" s="21"/>
      <c r="D19" s="21"/>
      <c r="E19" s="21"/>
      <c r="F19" s="21"/>
      <c r="G19" s="8"/>
    </row>
    <row r="20" spans="1:17" ht="18.75" x14ac:dyDescent="0.3">
      <c r="A20" s="11"/>
      <c r="B20" s="2" t="s">
        <v>16</v>
      </c>
      <c r="C20" s="22">
        <f t="shared" ref="C20:L20" si="3">SUM(C4:C18)</f>
        <v>4613979</v>
      </c>
      <c r="D20" s="22">
        <f t="shared" si="3"/>
        <v>4768778</v>
      </c>
      <c r="E20" s="22">
        <f t="shared" si="3"/>
        <v>4973802</v>
      </c>
      <c r="F20" s="22">
        <f t="shared" si="3"/>
        <v>5052401</v>
      </c>
      <c r="G20" s="22">
        <f t="shared" si="3"/>
        <v>5265633</v>
      </c>
      <c r="H20" s="22">
        <f t="shared" si="3"/>
        <v>5414612</v>
      </c>
      <c r="I20" s="22">
        <f t="shared" si="3"/>
        <v>5564356</v>
      </c>
      <c r="J20" s="22">
        <f t="shared" si="3"/>
        <v>5934832</v>
      </c>
      <c r="K20" s="22">
        <f t="shared" si="3"/>
        <v>6149468</v>
      </c>
      <c r="L20" s="22">
        <f t="shared" si="3"/>
        <v>6500420</v>
      </c>
      <c r="M20" s="22">
        <f>SUM(M4:M18)</f>
        <v>6686844</v>
      </c>
      <c r="N20" s="37">
        <f>SUM(N4:N19)</f>
        <v>60925125</v>
      </c>
      <c r="O20" s="47">
        <f>(+L20-C20)/C20</f>
        <v>0.40885339963619255</v>
      </c>
      <c r="P20" s="37">
        <f>SUM(P4:P19)</f>
        <v>1658767</v>
      </c>
    </row>
    <row r="21" spans="1:17" ht="18.75" x14ac:dyDescent="0.3">
      <c r="A21" s="11"/>
      <c r="B21" s="11"/>
      <c r="C21" s="11"/>
      <c r="D21" s="11"/>
      <c r="E21" s="11"/>
      <c r="F21" s="21"/>
    </row>
    <row r="22" spans="1:17" ht="18.75" x14ac:dyDescent="0.3">
      <c r="A22" s="11"/>
      <c r="B22" s="11"/>
      <c r="C22" s="11"/>
      <c r="D22" s="11"/>
      <c r="E22" s="11"/>
      <c r="F22" s="21"/>
    </row>
    <row r="23" spans="1:17" s="40" customFormat="1" ht="18.75" x14ac:dyDescent="0.3">
      <c r="A23" s="41">
        <v>2045</v>
      </c>
      <c r="B23" s="42" t="s">
        <v>14</v>
      </c>
      <c r="C23" s="43">
        <v>287360</v>
      </c>
      <c r="D23" s="43">
        <v>274860</v>
      </c>
      <c r="E23" s="43">
        <v>265517</v>
      </c>
      <c r="F23" s="43">
        <v>246137</v>
      </c>
      <c r="G23" s="43">
        <v>251255</v>
      </c>
      <c r="H23" s="43">
        <v>236637</v>
      </c>
      <c r="I23" s="43">
        <v>216887</v>
      </c>
      <c r="J23" s="43">
        <v>171200</v>
      </c>
      <c r="K23" s="43">
        <v>66200</v>
      </c>
      <c r="L23" s="43">
        <v>61200</v>
      </c>
      <c r="M23" s="43">
        <v>63701</v>
      </c>
      <c r="N23" s="43">
        <f>SUM(C23:M23)</f>
        <v>2140954</v>
      </c>
      <c r="O23" s="44">
        <f>(+L23-C23)/C23</f>
        <v>-0.78702672605790647</v>
      </c>
      <c r="P23" s="45">
        <f>+L23-C23</f>
        <v>-226160</v>
      </c>
    </row>
    <row r="24" spans="1:17" x14ac:dyDescent="0.25">
      <c r="F24" s="1"/>
    </row>
    <row r="25" spans="1:17" ht="21" x14ac:dyDescent="0.35">
      <c r="A25" s="64" t="s">
        <v>41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7" ht="30.75" x14ac:dyDescent="0.3">
      <c r="A26" s="31" t="s">
        <v>15</v>
      </c>
      <c r="B26" s="31" t="s">
        <v>0</v>
      </c>
      <c r="C26" s="31">
        <v>2010</v>
      </c>
      <c r="D26" s="31">
        <v>2011</v>
      </c>
      <c r="E26" s="31">
        <v>2012</v>
      </c>
      <c r="F26" s="31">
        <v>2013</v>
      </c>
      <c r="G26" s="31">
        <v>2014</v>
      </c>
      <c r="H26" s="31">
        <v>2015</v>
      </c>
      <c r="I26" s="31">
        <v>2016</v>
      </c>
      <c r="J26" s="31">
        <v>2017</v>
      </c>
      <c r="K26" s="31">
        <v>2018</v>
      </c>
      <c r="L26" s="39">
        <v>2019</v>
      </c>
      <c r="M26" s="59">
        <v>2020</v>
      </c>
      <c r="N26" s="35" t="s">
        <v>16</v>
      </c>
      <c r="O26" s="38" t="s">
        <v>23</v>
      </c>
      <c r="P26" s="36"/>
    </row>
    <row r="27" spans="1:17" ht="18.75" x14ac:dyDescent="0.3">
      <c r="A27" s="5">
        <v>1050</v>
      </c>
      <c r="B27" s="11" t="s">
        <v>18</v>
      </c>
      <c r="C27" s="21">
        <v>1621201</v>
      </c>
      <c r="D27" s="21">
        <v>1621201</v>
      </c>
      <c r="E27" s="21">
        <v>1621201</v>
      </c>
      <c r="F27" s="21">
        <v>1621201</v>
      </c>
      <c r="G27" s="21">
        <v>1621201</v>
      </c>
      <c r="H27" s="21">
        <v>1621201</v>
      </c>
      <c r="I27" s="21">
        <v>1621201</v>
      </c>
      <c r="J27" s="21">
        <v>1891048</v>
      </c>
      <c r="K27" s="21">
        <v>2013310</v>
      </c>
      <c r="L27" s="21">
        <v>2112254</v>
      </c>
      <c r="M27" s="21">
        <v>2246998</v>
      </c>
      <c r="N27" s="49">
        <f t="shared" ref="N27:N34" si="4">SUM(C27:M27)</f>
        <v>19612017</v>
      </c>
      <c r="O27" s="47">
        <f>(+L27-C27)/C27</f>
        <v>0.30289458247311712</v>
      </c>
      <c r="P27" s="52">
        <f>+L27-C27</f>
        <v>491053</v>
      </c>
    </row>
    <row r="28" spans="1:17" ht="18.75" x14ac:dyDescent="0.3">
      <c r="A28" s="5">
        <v>1075</v>
      </c>
      <c r="B28" s="11" t="s">
        <v>10</v>
      </c>
      <c r="C28" s="21">
        <v>1354166</v>
      </c>
      <c r="D28" s="21">
        <v>1425831</v>
      </c>
      <c r="E28" s="21">
        <v>1421407</v>
      </c>
      <c r="F28" s="21">
        <v>1479413</v>
      </c>
      <c r="G28" s="21">
        <v>1550123</v>
      </c>
      <c r="H28" s="21">
        <v>1552186</v>
      </c>
      <c r="I28" s="21">
        <v>1531464</v>
      </c>
      <c r="J28" s="21">
        <v>1582908</v>
      </c>
      <c r="K28" s="21">
        <v>1622118</v>
      </c>
      <c r="L28" s="21">
        <v>1768465</v>
      </c>
      <c r="M28" s="21">
        <v>1771286</v>
      </c>
      <c r="N28" s="49">
        <f t="shared" si="4"/>
        <v>17059367</v>
      </c>
      <c r="O28" s="47">
        <f t="shared" ref="O28:O34" si="5">(+L28-C28)/C28</f>
        <v>0.3059440275416751</v>
      </c>
      <c r="P28" s="52">
        <f t="shared" ref="P28:P34" si="6">+L28-C28</f>
        <v>414299</v>
      </c>
    </row>
    <row r="29" spans="1:17" ht="18.75" x14ac:dyDescent="0.3">
      <c r="A29" s="5">
        <v>1080</v>
      </c>
      <c r="B29" s="11" t="s">
        <v>11</v>
      </c>
      <c r="C29" s="21">
        <v>587971</v>
      </c>
      <c r="D29" s="21">
        <v>609835</v>
      </c>
      <c r="E29" s="21">
        <v>715350</v>
      </c>
      <c r="F29" s="21">
        <v>690133</v>
      </c>
      <c r="G29" s="21">
        <v>802479</v>
      </c>
      <c r="H29" s="21">
        <v>884120</v>
      </c>
      <c r="I29" s="21">
        <v>913800</v>
      </c>
      <c r="J29" s="21">
        <v>927249</v>
      </c>
      <c r="K29" s="21">
        <v>914694</v>
      </c>
      <c r="L29" s="21">
        <v>918517</v>
      </c>
      <c r="M29" s="21">
        <v>972668</v>
      </c>
      <c r="N29" s="49">
        <f t="shared" si="4"/>
        <v>8936816</v>
      </c>
      <c r="O29" s="47">
        <f t="shared" si="5"/>
        <v>0.5621807878279711</v>
      </c>
      <c r="P29" s="52">
        <f t="shared" si="6"/>
        <v>330546</v>
      </c>
    </row>
    <row r="30" spans="1:17" ht="18.75" x14ac:dyDescent="0.3">
      <c r="A30" s="5">
        <v>1015</v>
      </c>
      <c r="B30" s="11" t="s">
        <v>3</v>
      </c>
      <c r="C30" s="21">
        <v>167158</v>
      </c>
      <c r="D30" s="21">
        <v>198715</v>
      </c>
      <c r="E30" s="21">
        <v>242827</v>
      </c>
      <c r="F30" s="21">
        <v>236231</v>
      </c>
      <c r="G30" s="21">
        <v>233073</v>
      </c>
      <c r="H30" s="21">
        <v>252414</v>
      </c>
      <c r="I30" s="21">
        <v>252138</v>
      </c>
      <c r="J30" s="21">
        <v>264968</v>
      </c>
      <c r="K30" s="21">
        <v>274854</v>
      </c>
      <c r="L30" s="21">
        <v>286328</v>
      </c>
      <c r="M30" s="21">
        <v>296202</v>
      </c>
      <c r="N30" s="49">
        <f t="shared" si="4"/>
        <v>2704908</v>
      </c>
      <c r="O30" s="47">
        <f t="shared" si="5"/>
        <v>0.71291831680206752</v>
      </c>
      <c r="P30" s="52">
        <f t="shared" si="6"/>
        <v>119170</v>
      </c>
    </row>
    <row r="31" spans="1:17" ht="18.75" x14ac:dyDescent="0.3">
      <c r="A31" s="5">
        <v>1040</v>
      </c>
      <c r="B31" s="11" t="s">
        <v>7</v>
      </c>
      <c r="C31" s="21">
        <v>105128</v>
      </c>
      <c r="D31" s="21">
        <v>119193</v>
      </c>
      <c r="E31" s="21">
        <v>136544</v>
      </c>
      <c r="F31" s="21">
        <v>118487</v>
      </c>
      <c r="G31" s="21">
        <v>165004</v>
      </c>
      <c r="H31" s="21">
        <v>147360</v>
      </c>
      <c r="I31" s="21">
        <v>135181</v>
      </c>
      <c r="J31" s="21">
        <v>136735</v>
      </c>
      <c r="K31" s="21">
        <v>156169</v>
      </c>
      <c r="L31" s="21">
        <v>215793</v>
      </c>
      <c r="M31" s="21">
        <v>134403</v>
      </c>
      <c r="N31" s="49">
        <f t="shared" si="4"/>
        <v>1569997</v>
      </c>
      <c r="O31" s="47">
        <f t="shared" si="5"/>
        <v>1.0526691271592725</v>
      </c>
      <c r="P31" s="52">
        <f t="shared" si="6"/>
        <v>110665</v>
      </c>
    </row>
    <row r="32" spans="1:17" ht="18.75" x14ac:dyDescent="0.3">
      <c r="A32" s="5">
        <v>1010</v>
      </c>
      <c r="B32" s="11" t="s">
        <v>2</v>
      </c>
      <c r="C32" s="21">
        <v>112963</v>
      </c>
      <c r="D32" s="21">
        <v>121624</v>
      </c>
      <c r="E32" s="21">
        <v>124381</v>
      </c>
      <c r="F32" s="21">
        <v>127489</v>
      </c>
      <c r="G32" s="21">
        <v>128843</v>
      </c>
      <c r="H32" s="21">
        <v>136206</v>
      </c>
      <c r="I32" s="21">
        <v>136682</v>
      </c>
      <c r="J32" s="21">
        <v>140112</v>
      </c>
      <c r="K32" s="21">
        <v>147768</v>
      </c>
      <c r="L32" s="21">
        <v>162857</v>
      </c>
      <c r="M32" s="21">
        <v>177092</v>
      </c>
      <c r="N32" s="49">
        <f t="shared" si="4"/>
        <v>1516017</v>
      </c>
      <c r="O32" s="47">
        <f t="shared" si="5"/>
        <v>0.44168444534936219</v>
      </c>
      <c r="P32" s="52">
        <f t="shared" si="6"/>
        <v>49894</v>
      </c>
    </row>
    <row r="33" spans="1:17" ht="18.75" x14ac:dyDescent="0.3">
      <c r="A33" s="5">
        <v>1030</v>
      </c>
      <c r="B33" s="11" t="s">
        <v>6</v>
      </c>
      <c r="C33" s="21">
        <v>0</v>
      </c>
      <c r="D33" s="21"/>
      <c r="E33" s="21"/>
      <c r="F33" s="21"/>
      <c r="G33" s="21"/>
      <c r="H33" s="21"/>
      <c r="I33" s="21">
        <v>167674</v>
      </c>
      <c r="J33" s="21">
        <v>204293</v>
      </c>
      <c r="K33" s="21">
        <v>219805</v>
      </c>
      <c r="L33" s="21">
        <v>225330</v>
      </c>
      <c r="M33" s="21">
        <v>253012</v>
      </c>
      <c r="N33" s="49">
        <f t="shared" si="4"/>
        <v>1070114</v>
      </c>
      <c r="O33" s="53">
        <f>(+L33-I33)/I33</f>
        <v>0.34385772391664776</v>
      </c>
      <c r="P33" s="52">
        <f t="shared" si="6"/>
        <v>225330</v>
      </c>
      <c r="Q33" s="11" t="s">
        <v>24</v>
      </c>
    </row>
    <row r="34" spans="1:17" ht="18.75" x14ac:dyDescent="0.3">
      <c r="A34" s="5">
        <v>1005</v>
      </c>
      <c r="B34" s="11" t="s">
        <v>1</v>
      </c>
      <c r="C34" s="21">
        <v>4500</v>
      </c>
      <c r="D34" s="21">
        <v>3250</v>
      </c>
      <c r="E34" s="21">
        <v>3250</v>
      </c>
      <c r="F34" s="21">
        <v>4000</v>
      </c>
      <c r="G34" s="21">
        <v>5000</v>
      </c>
      <c r="H34" s="21">
        <v>5000</v>
      </c>
      <c r="I34" s="21">
        <v>1500</v>
      </c>
      <c r="J34" s="21">
        <v>3000</v>
      </c>
      <c r="K34" s="21">
        <v>3000</v>
      </c>
      <c r="L34" s="21">
        <v>3000</v>
      </c>
      <c r="M34" s="21">
        <v>3000</v>
      </c>
      <c r="N34" s="49">
        <f t="shared" si="4"/>
        <v>38500</v>
      </c>
      <c r="O34" s="54">
        <f t="shared" si="5"/>
        <v>-0.33333333333333331</v>
      </c>
      <c r="P34" s="52">
        <f t="shared" si="6"/>
        <v>-1500</v>
      </c>
    </row>
    <row r="35" spans="1:17" ht="21" x14ac:dyDescent="0.35">
      <c r="A35" s="5"/>
      <c r="B35" s="11"/>
      <c r="C35" s="21"/>
      <c r="D35" s="21"/>
      <c r="E35" s="21"/>
      <c r="F35" s="21"/>
      <c r="G35" s="8"/>
      <c r="N35" s="49"/>
      <c r="O35" s="47"/>
      <c r="P35" s="50"/>
    </row>
    <row r="36" spans="1:17" ht="18.75" x14ac:dyDescent="0.3">
      <c r="A36" s="11"/>
      <c r="B36" s="2" t="s">
        <v>16</v>
      </c>
      <c r="C36" s="22">
        <f t="shared" ref="C36:L36" si="7">SUM(C27:C34)</f>
        <v>3953087</v>
      </c>
      <c r="D36" s="22">
        <f t="shared" si="7"/>
        <v>4099649</v>
      </c>
      <c r="E36" s="22">
        <f t="shared" si="7"/>
        <v>4264960</v>
      </c>
      <c r="F36" s="22">
        <f t="shared" si="7"/>
        <v>4276954</v>
      </c>
      <c r="G36" s="22">
        <f t="shared" si="7"/>
        <v>4505723</v>
      </c>
      <c r="H36" s="22">
        <f t="shared" si="7"/>
        <v>4598487</v>
      </c>
      <c r="I36" s="22">
        <f t="shared" si="7"/>
        <v>4759640</v>
      </c>
      <c r="J36" s="22">
        <f t="shared" si="7"/>
        <v>5150313</v>
      </c>
      <c r="K36" s="22">
        <f t="shared" si="7"/>
        <v>5351718</v>
      </c>
      <c r="L36" s="22">
        <f t="shared" si="7"/>
        <v>5692544</v>
      </c>
      <c r="M36" s="22">
        <f>SUM(M27:M34)</f>
        <v>5854661</v>
      </c>
      <c r="N36" s="37">
        <f>SUM(N27:N35)</f>
        <v>52507736</v>
      </c>
      <c r="O36" s="47">
        <f>(+L36-C36)/C36</f>
        <v>0.44002497288827691</v>
      </c>
      <c r="P36" s="37">
        <f>SUM(P27:P35)</f>
        <v>1739457</v>
      </c>
    </row>
  </sheetData>
  <mergeCells count="2">
    <mergeCell ref="A1:P1"/>
    <mergeCell ref="A25:P25"/>
  </mergeCells>
  <printOptions gridLines="1"/>
  <pageMargins left="0.5" right="0.5" top="0.5" bottom="0.5" header="0.3" footer="0.3"/>
  <pageSetup paperSize="5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20" sqref="H20"/>
    </sheetView>
  </sheetViews>
  <sheetFormatPr defaultRowHeight="15" x14ac:dyDescent="0.25"/>
  <cols>
    <col min="1" max="1" width="30.7109375" bestFit="1" customWidth="1"/>
    <col min="2" max="7" width="14" bestFit="1" customWidth="1"/>
    <col min="8" max="9" width="12.7109375" bestFit="1" customWidth="1"/>
    <col min="10" max="10" width="11.85546875" style="61" customWidth="1"/>
  </cols>
  <sheetData>
    <row r="1" spans="1:10" s="10" customFormat="1" ht="21" x14ac:dyDescent="0.35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10" customFormat="1" ht="15.75" x14ac:dyDescent="0.25">
      <c r="A2" s="48"/>
      <c r="B2" s="55">
        <v>2012</v>
      </c>
      <c r="C2" s="55">
        <v>2013</v>
      </c>
      <c r="D2" s="55">
        <v>2014</v>
      </c>
      <c r="E2" s="55">
        <v>2015</v>
      </c>
      <c r="F2" s="55">
        <v>2016</v>
      </c>
      <c r="G2" s="55">
        <v>2017</v>
      </c>
      <c r="H2" s="55">
        <v>2018</v>
      </c>
      <c r="I2" s="55">
        <v>2019</v>
      </c>
      <c r="J2" s="55">
        <v>2020</v>
      </c>
    </row>
    <row r="3" spans="1:10" ht="15.75" x14ac:dyDescent="0.25">
      <c r="A3" s="56" t="s">
        <v>27</v>
      </c>
      <c r="B3" s="57">
        <v>10000</v>
      </c>
      <c r="C3" s="57">
        <v>10000</v>
      </c>
      <c r="D3" s="57">
        <v>10000</v>
      </c>
      <c r="E3" s="57">
        <v>10000</v>
      </c>
      <c r="F3" s="57">
        <v>10000</v>
      </c>
      <c r="G3" s="57">
        <v>10000</v>
      </c>
      <c r="H3" s="57">
        <v>5000</v>
      </c>
      <c r="I3" s="57">
        <v>0</v>
      </c>
      <c r="J3" s="57">
        <v>0</v>
      </c>
    </row>
    <row r="4" spans="1:10" ht="15.75" x14ac:dyDescent="0.25">
      <c r="A4" s="56" t="s">
        <v>28</v>
      </c>
      <c r="B4" s="57">
        <v>22557</v>
      </c>
      <c r="C4" s="57">
        <v>22557</v>
      </c>
      <c r="D4" s="57">
        <v>17425</v>
      </c>
      <c r="E4" s="57">
        <v>22557</v>
      </c>
      <c r="F4" s="57">
        <v>22557</v>
      </c>
      <c r="G4" s="57">
        <v>10000</v>
      </c>
      <c r="H4" s="57">
        <v>0</v>
      </c>
      <c r="I4" s="57">
        <v>0</v>
      </c>
      <c r="J4" s="57">
        <v>0</v>
      </c>
    </row>
    <row r="5" spans="1:10" ht="15.75" x14ac:dyDescent="0.25">
      <c r="A5" s="56" t="s">
        <v>29</v>
      </c>
      <c r="B5" s="57">
        <v>20000</v>
      </c>
      <c r="C5" s="57">
        <v>10000</v>
      </c>
      <c r="D5" s="57">
        <v>20000</v>
      </c>
      <c r="E5" s="57">
        <v>10000</v>
      </c>
      <c r="F5" s="57">
        <v>10000</v>
      </c>
      <c r="G5" s="57">
        <v>0</v>
      </c>
      <c r="H5" s="57">
        <v>0</v>
      </c>
      <c r="I5" s="57">
        <v>0</v>
      </c>
      <c r="J5" s="57">
        <v>0</v>
      </c>
    </row>
    <row r="6" spans="1:10" ht="15.75" x14ac:dyDescent="0.25">
      <c r="A6" s="56" t="s">
        <v>30</v>
      </c>
      <c r="B6" s="57">
        <v>20000</v>
      </c>
      <c r="C6" s="57">
        <v>19000</v>
      </c>
      <c r="D6" s="57">
        <v>19000</v>
      </c>
      <c r="E6" s="57">
        <v>10500</v>
      </c>
      <c r="F6" s="57">
        <v>10500</v>
      </c>
      <c r="G6" s="57">
        <v>10500</v>
      </c>
      <c r="H6" s="57">
        <v>7500</v>
      </c>
      <c r="I6" s="57">
        <v>7500</v>
      </c>
      <c r="J6" s="57">
        <v>10000</v>
      </c>
    </row>
    <row r="7" spans="1:10" ht="15.75" x14ac:dyDescent="0.25">
      <c r="A7" s="56" t="s">
        <v>31</v>
      </c>
      <c r="B7" s="57">
        <v>40000</v>
      </c>
      <c r="C7" s="57">
        <v>33000</v>
      </c>
      <c r="D7" s="57">
        <v>40000</v>
      </c>
      <c r="E7" s="57">
        <v>40000</v>
      </c>
      <c r="F7" s="57">
        <v>33000</v>
      </c>
      <c r="G7" s="57">
        <v>30000</v>
      </c>
      <c r="H7" s="57">
        <v>25000</v>
      </c>
      <c r="I7" s="57">
        <v>25000</v>
      </c>
      <c r="J7" s="57">
        <v>30000</v>
      </c>
    </row>
    <row r="8" spans="1:10" ht="15.75" x14ac:dyDescent="0.25">
      <c r="A8" s="56" t="s">
        <v>32</v>
      </c>
      <c r="B8" s="57">
        <v>750</v>
      </c>
      <c r="C8" s="57">
        <v>750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</row>
    <row r="9" spans="1:10" ht="15.75" x14ac:dyDescent="0.25">
      <c r="A9" s="56" t="s">
        <v>33</v>
      </c>
      <c r="B9" s="57">
        <v>60000</v>
      </c>
      <c r="C9" s="57">
        <v>60000</v>
      </c>
      <c r="D9" s="57">
        <v>54000</v>
      </c>
      <c r="E9" s="57">
        <v>50000</v>
      </c>
      <c r="F9" s="57">
        <v>42000</v>
      </c>
      <c r="G9" s="57">
        <v>42000</v>
      </c>
      <c r="H9" s="57">
        <v>0</v>
      </c>
      <c r="I9" s="57">
        <v>0</v>
      </c>
      <c r="J9" s="57">
        <v>0</v>
      </c>
    </row>
    <row r="10" spans="1:10" ht="15.75" x14ac:dyDescent="0.25">
      <c r="A10" s="56" t="s">
        <v>34</v>
      </c>
      <c r="B10" s="57">
        <v>34000</v>
      </c>
      <c r="C10" s="57">
        <v>34000</v>
      </c>
      <c r="D10" s="57">
        <v>34000</v>
      </c>
      <c r="E10" s="57">
        <v>34000</v>
      </c>
      <c r="F10" s="57">
        <v>30000</v>
      </c>
      <c r="G10" s="57">
        <v>20000</v>
      </c>
      <c r="H10" s="57">
        <v>5000</v>
      </c>
      <c r="I10" s="57">
        <v>5000</v>
      </c>
      <c r="J10" s="57">
        <v>1</v>
      </c>
    </row>
    <row r="11" spans="1:10" ht="15.75" x14ac:dyDescent="0.25">
      <c r="A11" s="56" t="s">
        <v>35</v>
      </c>
      <c r="B11" s="57">
        <v>11380</v>
      </c>
      <c r="C11" s="57">
        <v>10000</v>
      </c>
      <c r="D11" s="57">
        <v>10000</v>
      </c>
      <c r="E11" s="57">
        <v>10000</v>
      </c>
      <c r="F11" s="57">
        <v>10000</v>
      </c>
      <c r="G11" s="57">
        <v>10000</v>
      </c>
      <c r="H11" s="57">
        <v>0</v>
      </c>
      <c r="I11" s="57">
        <v>0</v>
      </c>
      <c r="J11" s="57">
        <v>0</v>
      </c>
    </row>
    <row r="12" spans="1:10" ht="15.75" x14ac:dyDescent="0.25">
      <c r="A12" s="56" t="s">
        <v>36</v>
      </c>
      <c r="B12" s="57">
        <v>20130</v>
      </c>
      <c r="C12" s="57">
        <v>20130</v>
      </c>
      <c r="D12" s="57">
        <v>20130</v>
      </c>
      <c r="E12" s="57">
        <v>20130</v>
      </c>
      <c r="F12" s="57">
        <v>20130</v>
      </c>
      <c r="G12" s="57">
        <v>10000</v>
      </c>
      <c r="H12" s="57">
        <v>0</v>
      </c>
      <c r="I12" s="57">
        <v>0</v>
      </c>
      <c r="J12" s="57">
        <v>0</v>
      </c>
    </row>
    <row r="13" spans="1:10" ht="15.75" x14ac:dyDescent="0.25">
      <c r="A13" s="56" t="s">
        <v>37</v>
      </c>
      <c r="B13" s="57">
        <v>23000</v>
      </c>
      <c r="C13" s="57">
        <v>23000</v>
      </c>
      <c r="D13" s="57">
        <v>23000</v>
      </c>
      <c r="E13" s="57">
        <v>25000</v>
      </c>
      <c r="F13" s="57">
        <v>25000</v>
      </c>
      <c r="G13" s="57">
        <v>25000</v>
      </c>
      <c r="H13" s="57">
        <v>20000</v>
      </c>
      <c r="I13" s="57">
        <v>20000</v>
      </c>
      <c r="J13" s="57">
        <v>20000</v>
      </c>
    </row>
    <row r="14" spans="1:10" ht="15.75" x14ac:dyDescent="0.25">
      <c r="A14" s="56" t="s">
        <v>38</v>
      </c>
      <c r="B14" s="57">
        <v>3700</v>
      </c>
      <c r="C14" s="57">
        <v>3700</v>
      </c>
      <c r="D14" s="57">
        <v>3700</v>
      </c>
      <c r="E14" s="57">
        <v>4450</v>
      </c>
      <c r="F14" s="57">
        <v>3700</v>
      </c>
      <c r="G14" s="57">
        <v>3700</v>
      </c>
      <c r="H14" s="57">
        <v>3700</v>
      </c>
      <c r="I14" s="57">
        <v>3700</v>
      </c>
      <c r="J14" s="57">
        <v>3700</v>
      </c>
    </row>
    <row r="15" spans="1:10" ht="15.75" x14ac:dyDescent="0.25">
      <c r="A15" s="58" t="s">
        <v>39</v>
      </c>
      <c r="B15" s="60">
        <f>SUM(B3:B14)</f>
        <v>265517</v>
      </c>
      <c r="C15" s="60">
        <f t="shared" ref="C15:G15" si="0">SUM(C3:C14)</f>
        <v>246137</v>
      </c>
      <c r="D15" s="60">
        <f t="shared" si="0"/>
        <v>251255</v>
      </c>
      <c r="E15" s="60">
        <f t="shared" si="0"/>
        <v>236637</v>
      </c>
      <c r="F15" s="60">
        <f t="shared" si="0"/>
        <v>216887</v>
      </c>
      <c r="G15" s="60">
        <f t="shared" si="0"/>
        <v>171200</v>
      </c>
      <c r="H15" s="60">
        <f t="shared" ref="H15" si="1">SUM(H3:H14)</f>
        <v>66200</v>
      </c>
      <c r="I15" s="60">
        <f>SUM(I3:I14)</f>
        <v>61200</v>
      </c>
      <c r="J15" s="60">
        <f>SUM(J3:J14)</f>
        <v>63701</v>
      </c>
    </row>
    <row r="48" spans="10:10" x14ac:dyDescent="0.25">
      <c r="J48" s="61">
        <v>4</v>
      </c>
    </row>
  </sheetData>
  <mergeCells count="1">
    <mergeCell ref="A1:J1"/>
  </mergeCells>
  <pageMargins left="0.5" right="0.5" top="0.5" bottom="0.5" header="0.3" footer="0.3"/>
  <pageSetup orientation="landscape" r:id="rId1"/>
  <ignoredErrors>
    <ignoredError sqref="B15: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categories</vt:lpstr>
      <vt:lpstr>nonprofits</vt:lpstr>
      <vt:lpstr>categories!Print_Area</vt:lpstr>
      <vt:lpstr>nonprofits!Print_Area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L. Braley</dc:creator>
  <cp:lastModifiedBy>Fen</cp:lastModifiedBy>
  <cp:lastPrinted>2019-04-05T15:40:36Z</cp:lastPrinted>
  <dcterms:created xsi:type="dcterms:W3CDTF">2015-05-27T18:41:53Z</dcterms:created>
  <dcterms:modified xsi:type="dcterms:W3CDTF">2020-02-28T16:23:27Z</dcterms:modified>
</cp:coreProperties>
</file>